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34a24b0291a0bbb/"/>
    </mc:Choice>
  </mc:AlternateContent>
  <xr:revisionPtr revIDLastSave="0" documentId="8_{2DE0C1A1-E625-4919-A1C3-B8C16E0F4672}" xr6:coauthVersionLast="47" xr6:coauthVersionMax="47" xr10:uidLastSave="{00000000-0000-0000-0000-000000000000}"/>
  <bookViews>
    <workbookView xWindow="-108" yWindow="-108" windowWidth="23256" windowHeight="12456" xr2:uid="{7FBE1E3E-3FF2-40D6-93CA-304F6A26F7E0}"/>
  </bookViews>
  <sheets>
    <sheet name="Costo Capital TG 150 MW" sheetId="4" r:id="rId1"/>
    <sheet name="Costo Capital TG 120 MW" sheetId="3" r:id="rId2"/>
    <sheet name="Costo Capital TG 70 MW" sheetId="5" r:id="rId3"/>
    <sheet name="Costo Capital TG 15 MW" sheetId="6" r:id="rId4"/>
    <sheet name="Costo Capital TG 3 MW" sheetId="7" r:id="rId5"/>
    <sheet name="Costo Capital GMG 3 MW" sheetId="9" r:id="rId6"/>
    <sheet name="Costo Capital GMG 1,8 MW" sheetId="10" r:id="rId7"/>
    <sheet name="Costo Capital GMG 1 MW" sheetId="12" r:id="rId8"/>
    <sheet name="Costo Capital GMG  0,9 MW" sheetId="13" r:id="rId9"/>
    <sheet name="Costo Capital GMG 0,8 MW" sheetId="14" r:id="rId10"/>
    <sheet name="Costo Capital GMG 0,40 MW" sheetId="16" r:id="rId11"/>
    <sheet name="Costo Capital GMG 0,3 MW" sheetId="17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17" l="1"/>
  <c r="G6" i="17"/>
  <c r="H6" i="17" s="1"/>
  <c r="I6" i="17" s="1"/>
  <c r="J6" i="17" s="1"/>
  <c r="K6" i="17" s="1"/>
  <c r="L6" i="17" s="1"/>
  <c r="M6" i="17" s="1"/>
  <c r="N6" i="17" s="1"/>
  <c r="O6" i="17" s="1"/>
  <c r="P6" i="17" s="1"/>
  <c r="F6" i="17"/>
  <c r="E3" i="17"/>
  <c r="N7" i="16"/>
  <c r="F6" i="16"/>
  <c r="G6" i="16" s="1"/>
  <c r="H6" i="16" s="1"/>
  <c r="I6" i="16" s="1"/>
  <c r="J6" i="16" s="1"/>
  <c r="K6" i="16" s="1"/>
  <c r="L6" i="16" s="1"/>
  <c r="M6" i="16" s="1"/>
  <c r="N6" i="16" s="1"/>
  <c r="O6" i="16" s="1"/>
  <c r="P6" i="16" s="1"/>
  <c r="E3" i="16"/>
  <c r="N7" i="14"/>
  <c r="F6" i="14"/>
  <c r="G6" i="14" s="1"/>
  <c r="H6" i="14" s="1"/>
  <c r="I6" i="14" s="1"/>
  <c r="J6" i="14" s="1"/>
  <c r="K6" i="14" s="1"/>
  <c r="L6" i="14" s="1"/>
  <c r="M6" i="14" s="1"/>
  <c r="N6" i="14" s="1"/>
  <c r="O6" i="14" s="1"/>
  <c r="P6" i="14" s="1"/>
  <c r="E3" i="14"/>
  <c r="N7" i="13"/>
  <c r="F6" i="13"/>
  <c r="G6" i="13" s="1"/>
  <c r="H6" i="13" s="1"/>
  <c r="I6" i="13" s="1"/>
  <c r="J6" i="13" s="1"/>
  <c r="K6" i="13" s="1"/>
  <c r="L6" i="13" s="1"/>
  <c r="M6" i="13" s="1"/>
  <c r="N6" i="13" s="1"/>
  <c r="O6" i="13" s="1"/>
  <c r="P6" i="13" s="1"/>
  <c r="E3" i="13"/>
  <c r="N7" i="12"/>
  <c r="F6" i="12"/>
  <c r="G6" i="12" s="1"/>
  <c r="H6" i="12" s="1"/>
  <c r="I6" i="12" s="1"/>
  <c r="J6" i="12" s="1"/>
  <c r="K6" i="12" s="1"/>
  <c r="L6" i="12" s="1"/>
  <c r="M6" i="12" s="1"/>
  <c r="N6" i="12" s="1"/>
  <c r="O6" i="12" s="1"/>
  <c r="P6" i="12" s="1"/>
  <c r="E3" i="12"/>
  <c r="N8" i="12" s="1"/>
  <c r="N7" i="10"/>
  <c r="F6" i="10"/>
  <c r="G6" i="10" s="1"/>
  <c r="H6" i="10" s="1"/>
  <c r="I6" i="10" s="1"/>
  <c r="J6" i="10" s="1"/>
  <c r="K6" i="10" s="1"/>
  <c r="L6" i="10" s="1"/>
  <c r="M6" i="10" s="1"/>
  <c r="N6" i="10" s="1"/>
  <c r="O6" i="10" s="1"/>
  <c r="P6" i="10" s="1"/>
  <c r="E3" i="10"/>
  <c r="N8" i="10" s="1"/>
  <c r="N9" i="10" s="1"/>
  <c r="N7" i="9"/>
  <c r="F6" i="9"/>
  <c r="G6" i="9" s="1"/>
  <c r="H6" i="9" s="1"/>
  <c r="I6" i="9" s="1"/>
  <c r="J6" i="9" s="1"/>
  <c r="K6" i="9" s="1"/>
  <c r="L6" i="9" s="1"/>
  <c r="M6" i="9" s="1"/>
  <c r="N6" i="9" s="1"/>
  <c r="O6" i="9" s="1"/>
  <c r="P6" i="9" s="1"/>
  <c r="E3" i="9"/>
  <c r="N7" i="7"/>
  <c r="F6" i="7"/>
  <c r="G6" i="7" s="1"/>
  <c r="H6" i="7" s="1"/>
  <c r="I6" i="7" s="1"/>
  <c r="J6" i="7" s="1"/>
  <c r="K6" i="7" s="1"/>
  <c r="L6" i="7" s="1"/>
  <c r="M6" i="7" s="1"/>
  <c r="N6" i="7" s="1"/>
  <c r="O6" i="7" s="1"/>
  <c r="P6" i="7" s="1"/>
  <c r="E3" i="7"/>
  <c r="N7" i="6"/>
  <c r="F6" i="6"/>
  <c r="G6" i="6" s="1"/>
  <c r="H6" i="6" s="1"/>
  <c r="I6" i="6" s="1"/>
  <c r="J6" i="6" s="1"/>
  <c r="K6" i="6" s="1"/>
  <c r="L6" i="6" s="1"/>
  <c r="M6" i="6" s="1"/>
  <c r="N6" i="6" s="1"/>
  <c r="O6" i="6" s="1"/>
  <c r="P6" i="6" s="1"/>
  <c r="E3" i="6"/>
  <c r="N7" i="5"/>
  <c r="F6" i="5"/>
  <c r="G6" i="5" s="1"/>
  <c r="H6" i="5" s="1"/>
  <c r="I6" i="5" s="1"/>
  <c r="J6" i="5" s="1"/>
  <c r="K6" i="5" s="1"/>
  <c r="L6" i="5" s="1"/>
  <c r="M6" i="5" s="1"/>
  <c r="N6" i="5" s="1"/>
  <c r="O6" i="5" s="1"/>
  <c r="P6" i="5" s="1"/>
  <c r="E3" i="5"/>
  <c r="N7" i="4"/>
  <c r="F6" i="4"/>
  <c r="G6" i="4" s="1"/>
  <c r="H6" i="4" s="1"/>
  <c r="I6" i="4" s="1"/>
  <c r="J6" i="4" s="1"/>
  <c r="K6" i="4" s="1"/>
  <c r="L6" i="4" s="1"/>
  <c r="M6" i="4" s="1"/>
  <c r="N6" i="4" s="1"/>
  <c r="O6" i="4" s="1"/>
  <c r="P6" i="4" s="1"/>
  <c r="E3" i="4"/>
  <c r="N7" i="3"/>
  <c r="F6" i="3"/>
  <c r="G6" i="3" s="1"/>
  <c r="H6" i="3" s="1"/>
  <c r="I6" i="3" s="1"/>
  <c r="J6" i="3" s="1"/>
  <c r="K6" i="3" s="1"/>
  <c r="L6" i="3" s="1"/>
  <c r="M6" i="3" s="1"/>
  <c r="N6" i="3" s="1"/>
  <c r="O6" i="3" s="1"/>
  <c r="P6" i="3" s="1"/>
  <c r="E3" i="3"/>
  <c r="N8" i="17" l="1"/>
  <c r="N9" i="17" s="1"/>
  <c r="H8" i="17"/>
  <c r="H9" i="17" s="1"/>
  <c r="P8" i="17"/>
  <c r="P9" i="17" s="1"/>
  <c r="G8" i="17"/>
  <c r="O8" i="17"/>
  <c r="O9" i="17" s="1"/>
  <c r="I8" i="17"/>
  <c r="I9" i="17" s="1"/>
  <c r="L8" i="17"/>
  <c r="L9" i="17" s="1"/>
  <c r="J8" i="17"/>
  <c r="J9" i="17" s="1"/>
  <c r="E8" i="17"/>
  <c r="E9" i="17" s="1"/>
  <c r="M8" i="17"/>
  <c r="M9" i="17" s="1"/>
  <c r="K8" i="17"/>
  <c r="K9" i="17" s="1"/>
  <c r="F8" i="17"/>
  <c r="F9" i="17" s="1"/>
  <c r="N8" i="16"/>
  <c r="N9" i="16" s="1"/>
  <c r="H8" i="16"/>
  <c r="H9" i="16" s="1"/>
  <c r="P8" i="16"/>
  <c r="P9" i="16" s="1"/>
  <c r="I8" i="16"/>
  <c r="I9" i="16" s="1"/>
  <c r="G8" i="16"/>
  <c r="J8" i="16"/>
  <c r="J9" i="16" s="1"/>
  <c r="K8" i="16"/>
  <c r="K9" i="16" s="1"/>
  <c r="L8" i="16"/>
  <c r="L9" i="16" s="1"/>
  <c r="O8" i="16"/>
  <c r="O9" i="16" s="1"/>
  <c r="E8" i="16"/>
  <c r="E9" i="16" s="1"/>
  <c r="M8" i="16"/>
  <c r="M9" i="16" s="1"/>
  <c r="F8" i="16"/>
  <c r="F9" i="16" s="1"/>
  <c r="N8" i="14"/>
  <c r="N9" i="14"/>
  <c r="G8" i="14"/>
  <c r="O8" i="14"/>
  <c r="O9" i="14" s="1"/>
  <c r="I8" i="14"/>
  <c r="I9" i="14" s="1"/>
  <c r="P8" i="14"/>
  <c r="P9" i="14" s="1"/>
  <c r="J8" i="14"/>
  <c r="J9" i="14" s="1"/>
  <c r="H8" i="14"/>
  <c r="H9" i="14" s="1"/>
  <c r="K8" i="14"/>
  <c r="K9" i="14" s="1"/>
  <c r="L8" i="14"/>
  <c r="L9" i="14" s="1"/>
  <c r="E8" i="14"/>
  <c r="E9" i="14" s="1"/>
  <c r="M8" i="14"/>
  <c r="M9" i="14" s="1"/>
  <c r="F8" i="14"/>
  <c r="F9" i="14" s="1"/>
  <c r="N8" i="13"/>
  <c r="N9" i="13"/>
  <c r="I8" i="13"/>
  <c r="I9" i="13" s="1"/>
  <c r="J8" i="13"/>
  <c r="J9" i="13" s="1"/>
  <c r="G8" i="13"/>
  <c r="K8" i="13"/>
  <c r="K9" i="13" s="1"/>
  <c r="O8" i="13"/>
  <c r="O9" i="13" s="1"/>
  <c r="H8" i="13"/>
  <c r="H9" i="13" s="1"/>
  <c r="L8" i="13"/>
  <c r="L9" i="13" s="1"/>
  <c r="P8" i="13"/>
  <c r="P9" i="13" s="1"/>
  <c r="E8" i="13"/>
  <c r="E9" i="13" s="1"/>
  <c r="M8" i="13"/>
  <c r="M9" i="13" s="1"/>
  <c r="F8" i="13"/>
  <c r="F9" i="13" s="1"/>
  <c r="N9" i="12"/>
  <c r="I8" i="12"/>
  <c r="I9" i="12" s="1"/>
  <c r="J8" i="12"/>
  <c r="J9" i="12" s="1"/>
  <c r="O8" i="12"/>
  <c r="O9" i="12" s="1"/>
  <c r="P8" i="12"/>
  <c r="P9" i="12" s="1"/>
  <c r="K8" i="12"/>
  <c r="K9" i="12" s="1"/>
  <c r="L8" i="12"/>
  <c r="L9" i="12" s="1"/>
  <c r="G8" i="12"/>
  <c r="H8" i="12"/>
  <c r="H9" i="12" s="1"/>
  <c r="E8" i="12"/>
  <c r="E9" i="12" s="1"/>
  <c r="M8" i="12"/>
  <c r="M9" i="12" s="1"/>
  <c r="F8" i="12"/>
  <c r="F9" i="12" s="1"/>
  <c r="G8" i="10"/>
  <c r="O8" i="10"/>
  <c r="O9" i="10" s="1"/>
  <c r="P8" i="10"/>
  <c r="P9" i="10" s="1"/>
  <c r="H8" i="10"/>
  <c r="H9" i="10" s="1"/>
  <c r="I8" i="10"/>
  <c r="I9" i="10" s="1"/>
  <c r="J8" i="10"/>
  <c r="J9" i="10" s="1"/>
  <c r="K8" i="10"/>
  <c r="K9" i="10" s="1"/>
  <c r="L8" i="10"/>
  <c r="L9" i="10" s="1"/>
  <c r="E8" i="10"/>
  <c r="E9" i="10" s="1"/>
  <c r="M8" i="10"/>
  <c r="M9" i="10" s="1"/>
  <c r="F8" i="10"/>
  <c r="F9" i="10" s="1"/>
  <c r="N8" i="9"/>
  <c r="N9" i="9" s="1"/>
  <c r="H8" i="9"/>
  <c r="H9" i="9" s="1"/>
  <c r="I8" i="9"/>
  <c r="I9" i="9" s="1"/>
  <c r="P8" i="9"/>
  <c r="P9" i="9" s="1"/>
  <c r="J8" i="9"/>
  <c r="J9" i="9" s="1"/>
  <c r="G8" i="9"/>
  <c r="K8" i="9"/>
  <c r="K9" i="9" s="1"/>
  <c r="O8" i="9"/>
  <c r="O9" i="9" s="1"/>
  <c r="L8" i="9"/>
  <c r="L9" i="9" s="1"/>
  <c r="E8" i="9"/>
  <c r="E9" i="9" s="1"/>
  <c r="M8" i="9"/>
  <c r="M9" i="9" s="1"/>
  <c r="F8" i="9"/>
  <c r="F9" i="9" s="1"/>
  <c r="N8" i="7"/>
  <c r="N9" i="7" s="1"/>
  <c r="I8" i="7"/>
  <c r="I9" i="7" s="1"/>
  <c r="P8" i="7"/>
  <c r="P9" i="7" s="1"/>
  <c r="J8" i="7"/>
  <c r="J9" i="7" s="1"/>
  <c r="K8" i="7"/>
  <c r="K9" i="7" s="1"/>
  <c r="L8" i="7"/>
  <c r="L9" i="7" s="1"/>
  <c r="G8" i="7"/>
  <c r="H8" i="7"/>
  <c r="H9" i="7" s="1"/>
  <c r="E8" i="7"/>
  <c r="E9" i="7" s="1"/>
  <c r="M8" i="7"/>
  <c r="M9" i="7" s="1"/>
  <c r="O8" i="7"/>
  <c r="O9" i="7" s="1"/>
  <c r="F8" i="7"/>
  <c r="F9" i="7" s="1"/>
  <c r="L8" i="6"/>
  <c r="L9" i="6" s="1"/>
  <c r="E8" i="6"/>
  <c r="E9" i="6" s="1"/>
  <c r="M8" i="6"/>
  <c r="M9" i="6" s="1"/>
  <c r="F8" i="6"/>
  <c r="F9" i="6" s="1"/>
  <c r="N8" i="6"/>
  <c r="N9" i="6" s="1"/>
  <c r="G8" i="6"/>
  <c r="O8" i="6"/>
  <c r="O9" i="6" s="1"/>
  <c r="H8" i="6"/>
  <c r="H9" i="6" s="1"/>
  <c r="P8" i="6"/>
  <c r="P9" i="6" s="1"/>
  <c r="I8" i="6"/>
  <c r="I9" i="6" s="1"/>
  <c r="J8" i="6"/>
  <c r="J9" i="6" s="1"/>
  <c r="K8" i="6"/>
  <c r="K9" i="6" s="1"/>
  <c r="L8" i="5"/>
  <c r="L9" i="5" s="1"/>
  <c r="F8" i="5"/>
  <c r="F9" i="5" s="1"/>
  <c r="O8" i="5"/>
  <c r="O9" i="5" s="1"/>
  <c r="M8" i="5"/>
  <c r="M9" i="5" s="1"/>
  <c r="I8" i="5"/>
  <c r="I9" i="5" s="1"/>
  <c r="P8" i="5"/>
  <c r="P9" i="5" s="1"/>
  <c r="J8" i="5"/>
  <c r="J9" i="5" s="1"/>
  <c r="N8" i="5"/>
  <c r="N9" i="5" s="1"/>
  <c r="G8" i="5"/>
  <c r="H8" i="5"/>
  <c r="H9" i="5" s="1"/>
  <c r="K8" i="5"/>
  <c r="K9" i="5" s="1"/>
  <c r="E8" i="5"/>
  <c r="E9" i="5" s="1"/>
  <c r="N8" i="4"/>
  <c r="N9" i="4" s="1"/>
  <c r="I8" i="4"/>
  <c r="I9" i="4" s="1"/>
  <c r="G8" i="4"/>
  <c r="O8" i="4"/>
  <c r="O9" i="4" s="1"/>
  <c r="H8" i="4"/>
  <c r="H9" i="4" s="1"/>
  <c r="J8" i="4"/>
  <c r="J9" i="4" s="1"/>
  <c r="P8" i="4"/>
  <c r="P9" i="4" s="1"/>
  <c r="K8" i="4"/>
  <c r="K9" i="4" s="1"/>
  <c r="L8" i="4"/>
  <c r="L9" i="4" s="1"/>
  <c r="E8" i="4"/>
  <c r="E9" i="4" s="1"/>
  <c r="M8" i="4"/>
  <c r="M9" i="4" s="1"/>
  <c r="F8" i="4"/>
  <c r="F9" i="4" s="1"/>
  <c r="N8" i="3"/>
  <c r="N9" i="3" s="1"/>
  <c r="P8" i="3"/>
  <c r="P9" i="3" s="1"/>
  <c r="J8" i="3"/>
  <c r="J9" i="3" s="1"/>
  <c r="K8" i="3"/>
  <c r="K9" i="3" s="1"/>
  <c r="O8" i="3"/>
  <c r="O9" i="3" s="1"/>
  <c r="L8" i="3"/>
  <c r="L9" i="3" s="1"/>
  <c r="I8" i="3"/>
  <c r="I9" i="3" s="1"/>
  <c r="E8" i="3"/>
  <c r="E9" i="3" s="1"/>
  <c r="M8" i="3"/>
  <c r="M9" i="3" s="1"/>
  <c r="G8" i="3"/>
  <c r="H8" i="3"/>
  <c r="H9" i="3" s="1"/>
  <c r="F8" i="3"/>
  <c r="F9" i="3" s="1"/>
  <c r="E13" i="17" l="1"/>
  <c r="G9" i="17"/>
  <c r="E12" i="17" s="1"/>
  <c r="E13" i="16"/>
  <c r="G9" i="16"/>
  <c r="E12" i="16" s="1"/>
  <c r="E13" i="14"/>
  <c r="G9" i="14"/>
  <c r="E12" i="14" s="1"/>
  <c r="E13" i="13"/>
  <c r="G9" i="13"/>
  <c r="E12" i="13" s="1"/>
  <c r="E13" i="12"/>
  <c r="G9" i="12"/>
  <c r="E12" i="12"/>
  <c r="E13" i="10"/>
  <c r="G9" i="10"/>
  <c r="E12" i="10" s="1"/>
  <c r="E13" i="9"/>
  <c r="G9" i="9"/>
  <c r="E12" i="9" s="1"/>
  <c r="E13" i="7"/>
  <c r="G9" i="7"/>
  <c r="E12" i="7" s="1"/>
  <c r="E13" i="6"/>
  <c r="G9" i="6"/>
  <c r="E12" i="6" s="1"/>
  <c r="G9" i="5"/>
  <c r="E12" i="5" s="1"/>
  <c r="E13" i="5"/>
  <c r="E13" i="4"/>
  <c r="G9" i="4"/>
  <c r="E12" i="4" s="1"/>
  <c r="E13" i="3"/>
  <c r="G9" i="3"/>
  <c r="E12" i="3" s="1"/>
</calcChain>
</file>

<file path=xl/sharedStrings.xml><?xml version="1.0" encoding="utf-8"?>
<sst xmlns="http://schemas.openxmlformats.org/spreadsheetml/2006/main" count="276" uniqueCount="23">
  <si>
    <t>Ene</t>
  </si>
  <si>
    <t>Feb</t>
  </si>
  <si>
    <t>Mar</t>
  </si>
  <si>
    <t>Abr</t>
  </si>
  <si>
    <t>May</t>
  </si>
  <si>
    <t>Jun</t>
  </si>
  <si>
    <t>Jul</t>
  </si>
  <si>
    <t>Ago</t>
  </si>
  <si>
    <t>Sept</t>
  </si>
  <si>
    <t>Oct</t>
  </si>
  <si>
    <t>Nov</t>
  </si>
  <si>
    <t>Dic</t>
  </si>
  <si>
    <t>N° Periodo</t>
  </si>
  <si>
    <t>Mes</t>
  </si>
  <si>
    <t>Tasa mensual</t>
  </si>
  <si>
    <t>Tasa anual</t>
  </si>
  <si>
    <t>Tasa</t>
  </si>
  <si>
    <t>Factor Actualización</t>
  </si>
  <si>
    <t>Corresponde a la diferencial del costo actualizado entre el Inicio y Finalización del Periodo de Control de las HP</t>
  </si>
  <si>
    <t>Costo (US$)</t>
  </si>
  <si>
    <t>Costo Actualizado (US$)</t>
  </si>
  <si>
    <t>Diferencial de Costo Actualizado (US$)</t>
  </si>
  <si>
    <t>Corresponde a la diferencia del factor de actualización entre el Inicio y Finalización del Período de Control de las 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</si>
</sst>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10" fontId="0" fillId="0" borderId="0" xfId="1" applyNumberFormat="1" applyFont="1"/>
    <xf numFmtId="0" fontId="2" fillId="2" borderId="0" xfId="0" applyFont="1" applyFill="1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/>
    </xf>
    <xf numFmtId="9" fontId="0" fillId="0" borderId="1" xfId="0" applyNumberFormat="1" applyBorder="1"/>
    <xf numFmtId="165" fontId="0" fillId="0" borderId="1" xfId="1" applyNumberFormat="1" applyFont="1" applyBorder="1"/>
    <xf numFmtId="3" fontId="0" fillId="0" borderId="1" xfId="0" applyNumberFormat="1" applyBorder="1" applyAlignment="1">
      <alignment horizontal="left" indent="1"/>
    </xf>
    <xf numFmtId="10" fontId="0" fillId="0" borderId="1" xfId="1" applyNumberFormat="1" applyFont="1" applyBorder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10" fontId="3" fillId="0" borderId="2" xfId="1" applyNumberFormat="1" applyFont="1" applyBorder="1" applyAlignment="1">
      <alignment horizontal="left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1BD73-8E37-4F5C-B687-0BA25A5DA55F}">
  <dimension ref="D2:P13"/>
  <sheetViews>
    <sheetView showGridLines="0" tabSelected="1" workbookViewId="0">
      <selection activeCell="D16" sqref="D16"/>
    </sheetView>
  </sheetViews>
  <sheetFormatPr baseColWidth="10" defaultRowHeight="14.4" x14ac:dyDescent="0.3"/>
  <cols>
    <col min="2" max="2" width="12.21875" bestFit="1" customWidth="1"/>
    <col min="3" max="3" width="10.77734375" bestFit="1" customWidth="1"/>
    <col min="4" max="4" width="17.33203125" customWidth="1"/>
    <col min="5" max="13" width="7.88671875" customWidth="1"/>
    <col min="14" max="14" width="9" customWidth="1"/>
    <col min="15" max="16" width="7.88671875" customWidth="1"/>
  </cols>
  <sheetData>
    <row r="2" spans="4:16" x14ac:dyDescent="0.3">
      <c r="D2" s="5" t="s">
        <v>15</v>
      </c>
      <c r="E2" s="10">
        <v>0.1</v>
      </c>
    </row>
    <row r="3" spans="4:16" x14ac:dyDescent="0.3">
      <c r="D3" s="5" t="s">
        <v>14</v>
      </c>
      <c r="E3" s="11">
        <f>+(1+E2)^(1/12)-1</f>
        <v>7.9741404289037643E-3</v>
      </c>
    </row>
    <row r="5" spans="4:16" x14ac:dyDescent="0.3">
      <c r="D5" s="2" t="s">
        <v>13</v>
      </c>
      <c r="E5" s="4" t="s">
        <v>0</v>
      </c>
      <c r="F5" s="4" t="s">
        <v>1</v>
      </c>
      <c r="G5" s="4" t="s">
        <v>2</v>
      </c>
      <c r="H5" s="4" t="s">
        <v>3</v>
      </c>
      <c r="I5" s="4" t="s">
        <v>4</v>
      </c>
      <c r="J5" s="4" t="s">
        <v>5</v>
      </c>
      <c r="K5" s="4" t="s">
        <v>6</v>
      </c>
      <c r="L5" s="4" t="s">
        <v>7</v>
      </c>
      <c r="M5" s="4" t="s">
        <v>8</v>
      </c>
      <c r="N5" s="4" t="s">
        <v>9</v>
      </c>
      <c r="O5" s="4" t="s">
        <v>10</v>
      </c>
      <c r="P5" s="4" t="s">
        <v>11</v>
      </c>
    </row>
    <row r="6" spans="4:16" x14ac:dyDescent="0.3">
      <c r="D6" s="5" t="s">
        <v>12</v>
      </c>
      <c r="E6" s="6">
        <v>0</v>
      </c>
      <c r="F6" s="6">
        <f>+E6+1</f>
        <v>1</v>
      </c>
      <c r="G6" s="6">
        <f t="shared" ref="G6:P6" si="0">+F6+1</f>
        <v>2</v>
      </c>
      <c r="H6" s="6">
        <f t="shared" si="0"/>
        <v>3</v>
      </c>
      <c r="I6" s="6">
        <f t="shared" si="0"/>
        <v>4</v>
      </c>
      <c r="J6" s="6">
        <f t="shared" si="0"/>
        <v>5</v>
      </c>
      <c r="K6" s="6">
        <f t="shared" si="0"/>
        <v>6</v>
      </c>
      <c r="L6" s="6">
        <f t="shared" si="0"/>
        <v>7</v>
      </c>
      <c r="M6" s="6">
        <f t="shared" si="0"/>
        <v>8</v>
      </c>
      <c r="N6" s="6">
        <f t="shared" si="0"/>
        <v>9</v>
      </c>
      <c r="O6" s="6">
        <f t="shared" si="0"/>
        <v>10</v>
      </c>
      <c r="P6" s="6">
        <f t="shared" si="0"/>
        <v>11</v>
      </c>
    </row>
    <row r="7" spans="4:16" x14ac:dyDescent="0.3">
      <c r="D7" s="5" t="s">
        <v>19</v>
      </c>
      <c r="E7" s="6">
        <v>0</v>
      </c>
      <c r="F7" s="6">
        <v>0</v>
      </c>
      <c r="G7" s="7">
        <v>534529.79999999993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7">
        <f>-G7</f>
        <v>-534529.79999999993</v>
      </c>
      <c r="O7" s="6">
        <v>0</v>
      </c>
      <c r="P7" s="6">
        <v>0</v>
      </c>
    </row>
    <row r="8" spans="4:16" ht="21" customHeight="1" x14ac:dyDescent="0.3">
      <c r="D8" s="8" t="s">
        <v>17</v>
      </c>
      <c r="E8" s="6">
        <f t="shared" ref="E8:P8" si="1">1/(1+$E$3)^E6</f>
        <v>1</v>
      </c>
      <c r="F8" s="9">
        <f t="shared" si="1"/>
        <v>0.99208894344699095</v>
      </c>
      <c r="G8" s="9">
        <f t="shared" si="1"/>
        <v>0.98424047170976681</v>
      </c>
      <c r="H8" s="9">
        <f t="shared" si="1"/>
        <v>0.97645408967631053</v>
      </c>
      <c r="I8" s="9">
        <f t="shared" si="1"/>
        <v>0.96872930615146424</v>
      </c>
      <c r="J8" s="9">
        <f t="shared" si="1"/>
        <v>0.96106563382594268</v>
      </c>
      <c r="K8" s="9">
        <f t="shared" si="1"/>
        <v>0.95346258924559224</v>
      </c>
      <c r="L8" s="9">
        <f t="shared" si="1"/>
        <v>0.94591969278089205</v>
      </c>
      <c r="M8" s="9">
        <f t="shared" si="1"/>
        <v>0.93843646859669727</v>
      </c>
      <c r="N8" s="9">
        <f t="shared" si="1"/>
        <v>0.93101244462222266</v>
      </c>
      <c r="O8" s="9">
        <f t="shared" si="1"/>
        <v>0.92364715252126095</v>
      </c>
      <c r="P8" s="9">
        <f t="shared" si="1"/>
        <v>0.91634012766263961</v>
      </c>
    </row>
    <row r="9" spans="4:16" ht="28.8" x14ac:dyDescent="0.3">
      <c r="D9" s="8" t="s">
        <v>20</v>
      </c>
      <c r="E9" s="6">
        <f>+E7*E8</f>
        <v>0</v>
      </c>
      <c r="F9" s="6">
        <f t="shared" ref="F9:P9" si="2">+F7*F8</f>
        <v>0</v>
      </c>
      <c r="G9" s="7">
        <f t="shared" si="2"/>
        <v>526105.86249492725</v>
      </c>
      <c r="H9" s="6">
        <f t="shared" si="2"/>
        <v>0</v>
      </c>
      <c r="I9" s="6">
        <f t="shared" si="2"/>
        <v>0</v>
      </c>
      <c r="J9" s="6">
        <f t="shared" si="2"/>
        <v>0</v>
      </c>
      <c r="K9" s="6">
        <f t="shared" si="2"/>
        <v>0</v>
      </c>
      <c r="L9" s="6">
        <f t="shared" si="2"/>
        <v>0</v>
      </c>
      <c r="M9" s="6">
        <f t="shared" si="2"/>
        <v>0</v>
      </c>
      <c r="N9" s="7">
        <f t="shared" si="2"/>
        <v>-497653.89582142769</v>
      </c>
      <c r="O9" s="6">
        <f t="shared" si="2"/>
        <v>0</v>
      </c>
      <c r="P9" s="6">
        <f t="shared" si="2"/>
        <v>0</v>
      </c>
    </row>
    <row r="10" spans="4:16" x14ac:dyDescent="0.3">
      <c r="G10" s="1"/>
    </row>
    <row r="11" spans="4:16" x14ac:dyDescent="0.3">
      <c r="E11" s="3"/>
      <c r="F11" s="3"/>
    </row>
    <row r="12" spans="4:16" ht="31.2" customHeight="1" x14ac:dyDescent="0.3">
      <c r="D12" s="8" t="s">
        <v>21</v>
      </c>
      <c r="E12" s="12">
        <f>+ROUND(SUM(E9:P9),0)</f>
        <v>28452</v>
      </c>
      <c r="F12" s="15" t="s">
        <v>18</v>
      </c>
      <c r="G12" s="16"/>
      <c r="H12" s="16"/>
      <c r="I12" s="16"/>
      <c r="J12" s="16"/>
      <c r="K12" s="16"/>
      <c r="L12" s="16"/>
      <c r="M12" s="16"/>
      <c r="N12" s="16"/>
      <c r="O12" s="16"/>
      <c r="P12" s="17"/>
    </row>
    <row r="13" spans="4:16" x14ac:dyDescent="0.3">
      <c r="D13" s="5" t="s">
        <v>16</v>
      </c>
      <c r="E13" s="13">
        <f>+G8-N8</f>
        <v>5.322802708754415E-2</v>
      </c>
      <c r="F13" s="15" t="s">
        <v>22</v>
      </c>
      <c r="G13" s="16"/>
      <c r="H13" s="16"/>
      <c r="I13" s="16"/>
      <c r="J13" s="16"/>
      <c r="K13" s="16"/>
      <c r="L13" s="16"/>
      <c r="M13" s="16"/>
      <c r="N13" s="16"/>
      <c r="O13" s="16"/>
      <c r="P13" s="17"/>
    </row>
  </sheetData>
  <mergeCells count="2">
    <mergeCell ref="F12:P12"/>
    <mergeCell ref="F13:P1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D6543-237F-49B6-961B-054F6743D332}">
  <dimension ref="D2:P13"/>
  <sheetViews>
    <sheetView showGridLines="0" workbookViewId="0">
      <selection activeCell="G7" sqref="G7"/>
    </sheetView>
  </sheetViews>
  <sheetFormatPr baseColWidth="10" defaultRowHeight="14.4" x14ac:dyDescent="0.3"/>
  <cols>
    <col min="2" max="2" width="12.21875" bestFit="1" customWidth="1"/>
    <col min="3" max="3" width="10.77734375" bestFit="1" customWidth="1"/>
    <col min="4" max="4" width="17.33203125" customWidth="1"/>
    <col min="5" max="13" width="7.6640625" customWidth="1"/>
    <col min="14" max="14" width="9.21875" customWidth="1"/>
    <col min="15" max="16" width="7.6640625" customWidth="1"/>
  </cols>
  <sheetData>
    <row r="2" spans="4:16" x14ac:dyDescent="0.3">
      <c r="D2" s="5" t="s">
        <v>15</v>
      </c>
      <c r="E2" s="10">
        <v>0.1</v>
      </c>
    </row>
    <row r="3" spans="4:16" x14ac:dyDescent="0.3">
      <c r="D3" s="5" t="s">
        <v>14</v>
      </c>
      <c r="E3" s="11">
        <f>+(1+E2)^(1/12)-1</f>
        <v>7.9741404289037643E-3</v>
      </c>
    </row>
    <row r="5" spans="4:16" x14ac:dyDescent="0.3">
      <c r="D5" s="2" t="s">
        <v>13</v>
      </c>
      <c r="E5" s="4" t="s">
        <v>0</v>
      </c>
      <c r="F5" s="4" t="s">
        <v>1</v>
      </c>
      <c r="G5" s="4" t="s">
        <v>2</v>
      </c>
      <c r="H5" s="4" t="s">
        <v>3</v>
      </c>
      <c r="I5" s="4" t="s">
        <v>4</v>
      </c>
      <c r="J5" s="4" t="s">
        <v>5</v>
      </c>
      <c r="K5" s="4" t="s">
        <v>6</v>
      </c>
      <c r="L5" s="4" t="s">
        <v>7</v>
      </c>
      <c r="M5" s="4" t="s">
        <v>8</v>
      </c>
      <c r="N5" s="4" t="s">
        <v>9</v>
      </c>
      <c r="O5" s="4" t="s">
        <v>10</v>
      </c>
      <c r="P5" s="4" t="s">
        <v>11</v>
      </c>
    </row>
    <row r="6" spans="4:16" x14ac:dyDescent="0.3">
      <c r="D6" s="5" t="s">
        <v>12</v>
      </c>
      <c r="E6" s="6">
        <v>0</v>
      </c>
      <c r="F6" s="6">
        <f>+E6+1</f>
        <v>1</v>
      </c>
      <c r="G6" s="6">
        <f t="shared" ref="G6:P6" si="0">+F6+1</f>
        <v>2</v>
      </c>
      <c r="H6" s="6">
        <f t="shared" si="0"/>
        <v>3</v>
      </c>
      <c r="I6" s="6">
        <f t="shared" si="0"/>
        <v>4</v>
      </c>
      <c r="J6" s="6">
        <f t="shared" si="0"/>
        <v>5</v>
      </c>
      <c r="K6" s="6">
        <f t="shared" si="0"/>
        <v>6</v>
      </c>
      <c r="L6" s="6">
        <f t="shared" si="0"/>
        <v>7</v>
      </c>
      <c r="M6" s="6">
        <f t="shared" si="0"/>
        <v>8</v>
      </c>
      <c r="N6" s="6">
        <f t="shared" si="0"/>
        <v>9</v>
      </c>
      <c r="O6" s="6">
        <f t="shared" si="0"/>
        <v>10</v>
      </c>
      <c r="P6" s="6">
        <f t="shared" si="0"/>
        <v>11</v>
      </c>
    </row>
    <row r="7" spans="4:16" x14ac:dyDescent="0.3">
      <c r="D7" s="5" t="s">
        <v>19</v>
      </c>
      <c r="E7" s="6">
        <v>0</v>
      </c>
      <c r="F7" s="6">
        <v>0</v>
      </c>
      <c r="G7" s="7">
        <v>4454.415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7">
        <f>-G7</f>
        <v>-4454.415</v>
      </c>
      <c r="O7" s="6">
        <v>0</v>
      </c>
      <c r="P7" s="6">
        <v>0</v>
      </c>
    </row>
    <row r="8" spans="4:16" ht="21" customHeight="1" x14ac:dyDescent="0.3">
      <c r="D8" s="8" t="s">
        <v>17</v>
      </c>
      <c r="E8" s="6">
        <f t="shared" ref="E8:P8" si="1">1/(1+$E$3)^E6</f>
        <v>1</v>
      </c>
      <c r="F8" s="9">
        <f t="shared" si="1"/>
        <v>0.99208894344699095</v>
      </c>
      <c r="G8" s="9">
        <f t="shared" si="1"/>
        <v>0.98424047170976681</v>
      </c>
      <c r="H8" s="9">
        <f t="shared" si="1"/>
        <v>0.97645408967631053</v>
      </c>
      <c r="I8" s="9">
        <f t="shared" si="1"/>
        <v>0.96872930615146424</v>
      </c>
      <c r="J8" s="9">
        <f t="shared" si="1"/>
        <v>0.96106563382594268</v>
      </c>
      <c r="K8" s="9">
        <f t="shared" si="1"/>
        <v>0.95346258924559224</v>
      </c>
      <c r="L8" s="9">
        <f t="shared" si="1"/>
        <v>0.94591969278089205</v>
      </c>
      <c r="M8" s="9">
        <f t="shared" si="1"/>
        <v>0.93843646859669727</v>
      </c>
      <c r="N8" s="9">
        <f t="shared" si="1"/>
        <v>0.93101244462222266</v>
      </c>
      <c r="O8" s="9">
        <f t="shared" si="1"/>
        <v>0.92364715252126095</v>
      </c>
      <c r="P8" s="9">
        <f t="shared" si="1"/>
        <v>0.91634012766263961</v>
      </c>
    </row>
    <row r="9" spans="4:16" ht="28.8" x14ac:dyDescent="0.3">
      <c r="D9" s="8" t="s">
        <v>20</v>
      </c>
      <c r="E9" s="6">
        <f>+E7*E8</f>
        <v>0</v>
      </c>
      <c r="F9" s="6">
        <f t="shared" ref="F9:P9" si="2">+F7*F8</f>
        <v>0</v>
      </c>
      <c r="G9" s="7">
        <f t="shared" si="2"/>
        <v>4384.215520791061</v>
      </c>
      <c r="H9" s="6">
        <f t="shared" si="2"/>
        <v>0</v>
      </c>
      <c r="I9" s="6">
        <f t="shared" si="2"/>
        <v>0</v>
      </c>
      <c r="J9" s="6">
        <f t="shared" si="2"/>
        <v>0</v>
      </c>
      <c r="K9" s="6">
        <f t="shared" si="2"/>
        <v>0</v>
      </c>
      <c r="L9" s="6">
        <f t="shared" si="2"/>
        <v>0</v>
      </c>
      <c r="M9" s="6">
        <f t="shared" si="2"/>
        <v>0</v>
      </c>
      <c r="N9" s="7">
        <f t="shared" si="2"/>
        <v>-4147.115798511898</v>
      </c>
      <c r="O9" s="6">
        <f t="shared" si="2"/>
        <v>0</v>
      </c>
      <c r="P9" s="6">
        <f t="shared" si="2"/>
        <v>0</v>
      </c>
    </row>
    <row r="10" spans="4:16" x14ac:dyDescent="0.3">
      <c r="G10" s="1"/>
    </row>
    <row r="11" spans="4:16" x14ac:dyDescent="0.3">
      <c r="E11" s="3"/>
      <c r="F11" s="3"/>
    </row>
    <row r="12" spans="4:16" ht="30" customHeight="1" x14ac:dyDescent="0.3">
      <c r="D12" s="8" t="s">
        <v>21</v>
      </c>
      <c r="E12" s="12">
        <f>+ROUND(SUM(E9:P9),0)</f>
        <v>237</v>
      </c>
      <c r="F12" s="15" t="s">
        <v>18</v>
      </c>
      <c r="G12" s="16"/>
      <c r="H12" s="16"/>
      <c r="I12" s="16"/>
      <c r="J12" s="16"/>
      <c r="K12" s="16"/>
      <c r="L12" s="16"/>
      <c r="M12" s="16"/>
      <c r="N12" s="16"/>
      <c r="O12" s="16"/>
      <c r="P12" s="17"/>
    </row>
    <row r="13" spans="4:16" x14ac:dyDescent="0.3">
      <c r="D13" s="5" t="s">
        <v>16</v>
      </c>
      <c r="E13" s="13">
        <f>+G8-N8</f>
        <v>5.322802708754415E-2</v>
      </c>
      <c r="F13" s="15" t="s">
        <v>22</v>
      </c>
      <c r="G13" s="16"/>
      <c r="H13" s="16"/>
      <c r="I13" s="16"/>
      <c r="J13" s="16"/>
      <c r="K13" s="16"/>
      <c r="L13" s="16"/>
      <c r="M13" s="16"/>
      <c r="N13" s="16"/>
      <c r="O13" s="16"/>
      <c r="P13" s="17"/>
    </row>
  </sheetData>
  <mergeCells count="2">
    <mergeCell ref="F12:P12"/>
    <mergeCell ref="F13:P1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FCDCE-E31C-4660-B3DA-EDA03D93835E}">
  <dimension ref="D2:P13"/>
  <sheetViews>
    <sheetView showGridLines="0" workbookViewId="0">
      <selection activeCell="G7" sqref="G7"/>
    </sheetView>
  </sheetViews>
  <sheetFormatPr baseColWidth="10" defaultRowHeight="14.4" x14ac:dyDescent="0.3"/>
  <cols>
    <col min="2" max="2" width="12.21875" bestFit="1" customWidth="1"/>
    <col min="3" max="3" width="10.77734375" bestFit="1" customWidth="1"/>
    <col min="4" max="4" width="17.33203125" customWidth="1"/>
    <col min="5" max="13" width="7.6640625" customWidth="1"/>
    <col min="14" max="14" width="9.21875" customWidth="1"/>
    <col min="15" max="16" width="7.6640625" customWidth="1"/>
  </cols>
  <sheetData>
    <row r="2" spans="4:16" x14ac:dyDescent="0.3">
      <c r="D2" s="5" t="s">
        <v>15</v>
      </c>
      <c r="E2" s="10">
        <v>0.1</v>
      </c>
    </row>
    <row r="3" spans="4:16" x14ac:dyDescent="0.3">
      <c r="D3" s="5" t="s">
        <v>14</v>
      </c>
      <c r="E3" s="11">
        <f>+(1+E2)^(1/12)-1</f>
        <v>7.9741404289037643E-3</v>
      </c>
    </row>
    <row r="5" spans="4:16" x14ac:dyDescent="0.3">
      <c r="D5" s="2" t="s">
        <v>13</v>
      </c>
      <c r="E5" s="4" t="s">
        <v>0</v>
      </c>
      <c r="F5" s="4" t="s">
        <v>1</v>
      </c>
      <c r="G5" s="4" t="s">
        <v>2</v>
      </c>
      <c r="H5" s="4" t="s">
        <v>3</v>
      </c>
      <c r="I5" s="4" t="s">
        <v>4</v>
      </c>
      <c r="J5" s="4" t="s">
        <v>5</v>
      </c>
      <c r="K5" s="4" t="s">
        <v>6</v>
      </c>
      <c r="L5" s="4" t="s">
        <v>7</v>
      </c>
      <c r="M5" s="4" t="s">
        <v>8</v>
      </c>
      <c r="N5" s="4" t="s">
        <v>9</v>
      </c>
      <c r="O5" s="4" t="s">
        <v>10</v>
      </c>
      <c r="P5" s="4" t="s">
        <v>11</v>
      </c>
    </row>
    <row r="6" spans="4:16" x14ac:dyDescent="0.3">
      <c r="D6" s="5" t="s">
        <v>12</v>
      </c>
      <c r="E6" s="6">
        <v>0</v>
      </c>
      <c r="F6" s="6">
        <f>+E6+1</f>
        <v>1</v>
      </c>
      <c r="G6" s="6">
        <f t="shared" ref="G6:P6" si="0">+F6+1</f>
        <v>2</v>
      </c>
      <c r="H6" s="6">
        <f t="shared" si="0"/>
        <v>3</v>
      </c>
      <c r="I6" s="6">
        <f t="shared" si="0"/>
        <v>4</v>
      </c>
      <c r="J6" s="6">
        <f t="shared" si="0"/>
        <v>5</v>
      </c>
      <c r="K6" s="6">
        <f t="shared" si="0"/>
        <v>6</v>
      </c>
      <c r="L6" s="6">
        <f t="shared" si="0"/>
        <v>7</v>
      </c>
      <c r="M6" s="6">
        <f t="shared" si="0"/>
        <v>8</v>
      </c>
      <c r="N6" s="6">
        <f t="shared" si="0"/>
        <v>9</v>
      </c>
      <c r="O6" s="6">
        <f t="shared" si="0"/>
        <v>10</v>
      </c>
      <c r="P6" s="6">
        <f t="shared" si="0"/>
        <v>11</v>
      </c>
    </row>
    <row r="7" spans="4:16" x14ac:dyDescent="0.3">
      <c r="D7" s="5" t="s">
        <v>19</v>
      </c>
      <c r="E7" s="6">
        <v>0</v>
      </c>
      <c r="F7" s="6">
        <v>0</v>
      </c>
      <c r="G7" s="7">
        <v>2969.61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7">
        <f>-G7</f>
        <v>-2969.61</v>
      </c>
      <c r="O7" s="6">
        <v>0</v>
      </c>
      <c r="P7" s="6">
        <v>0</v>
      </c>
    </row>
    <row r="8" spans="4:16" ht="21" customHeight="1" x14ac:dyDescent="0.3">
      <c r="D8" s="8" t="s">
        <v>17</v>
      </c>
      <c r="E8" s="6">
        <f t="shared" ref="E8:P8" si="1">1/(1+$E$3)^E6</f>
        <v>1</v>
      </c>
      <c r="F8" s="9">
        <f t="shared" si="1"/>
        <v>0.99208894344699095</v>
      </c>
      <c r="G8" s="9">
        <f t="shared" si="1"/>
        <v>0.98424047170976681</v>
      </c>
      <c r="H8" s="9">
        <f t="shared" si="1"/>
        <v>0.97645408967631053</v>
      </c>
      <c r="I8" s="9">
        <f t="shared" si="1"/>
        <v>0.96872930615146424</v>
      </c>
      <c r="J8" s="9">
        <f t="shared" si="1"/>
        <v>0.96106563382594268</v>
      </c>
      <c r="K8" s="9">
        <f t="shared" si="1"/>
        <v>0.95346258924559224</v>
      </c>
      <c r="L8" s="9">
        <f t="shared" si="1"/>
        <v>0.94591969278089205</v>
      </c>
      <c r="M8" s="9">
        <f t="shared" si="1"/>
        <v>0.93843646859669727</v>
      </c>
      <c r="N8" s="9">
        <f t="shared" si="1"/>
        <v>0.93101244462222266</v>
      </c>
      <c r="O8" s="9">
        <f t="shared" si="1"/>
        <v>0.92364715252126095</v>
      </c>
      <c r="P8" s="9">
        <f t="shared" si="1"/>
        <v>0.91634012766263961</v>
      </c>
    </row>
    <row r="9" spans="4:16" ht="28.8" x14ac:dyDescent="0.3">
      <c r="D9" s="8" t="s">
        <v>20</v>
      </c>
      <c r="E9" s="6">
        <f>+E7*E8</f>
        <v>0</v>
      </c>
      <c r="F9" s="6">
        <f t="shared" ref="F9:P9" si="2">+F7*F8</f>
        <v>0</v>
      </c>
      <c r="G9" s="7">
        <f t="shared" si="2"/>
        <v>2922.8103471940408</v>
      </c>
      <c r="H9" s="6">
        <f t="shared" si="2"/>
        <v>0</v>
      </c>
      <c r="I9" s="6">
        <f t="shared" si="2"/>
        <v>0</v>
      </c>
      <c r="J9" s="6">
        <f t="shared" si="2"/>
        <v>0</v>
      </c>
      <c r="K9" s="6">
        <f t="shared" si="2"/>
        <v>0</v>
      </c>
      <c r="L9" s="6">
        <f t="shared" si="2"/>
        <v>0</v>
      </c>
      <c r="M9" s="6">
        <f t="shared" si="2"/>
        <v>0</v>
      </c>
      <c r="N9" s="7">
        <f t="shared" si="2"/>
        <v>-2764.743865674599</v>
      </c>
      <c r="O9" s="6">
        <f t="shared" si="2"/>
        <v>0</v>
      </c>
      <c r="P9" s="6">
        <f t="shared" si="2"/>
        <v>0</v>
      </c>
    </row>
    <row r="10" spans="4:16" x14ac:dyDescent="0.3">
      <c r="G10" s="1"/>
    </row>
    <row r="11" spans="4:16" x14ac:dyDescent="0.3">
      <c r="E11" s="3"/>
      <c r="F11" s="3"/>
    </row>
    <row r="12" spans="4:16" ht="30" customHeight="1" x14ac:dyDescent="0.3">
      <c r="D12" s="8" t="s">
        <v>21</v>
      </c>
      <c r="E12" s="12">
        <f>+ROUND(SUM(E9:P9),0)</f>
        <v>158</v>
      </c>
      <c r="F12" s="15" t="s">
        <v>18</v>
      </c>
      <c r="G12" s="16"/>
      <c r="H12" s="16"/>
      <c r="I12" s="16"/>
      <c r="J12" s="16"/>
      <c r="K12" s="16"/>
      <c r="L12" s="16"/>
      <c r="M12" s="16"/>
      <c r="N12" s="16"/>
      <c r="O12" s="16"/>
      <c r="P12" s="17"/>
    </row>
    <row r="13" spans="4:16" x14ac:dyDescent="0.3">
      <c r="D13" s="5" t="s">
        <v>16</v>
      </c>
      <c r="E13" s="13">
        <f>+G8-N8</f>
        <v>5.322802708754415E-2</v>
      </c>
      <c r="F13" s="15" t="s">
        <v>22</v>
      </c>
      <c r="G13" s="16"/>
      <c r="H13" s="16"/>
      <c r="I13" s="16"/>
      <c r="J13" s="16"/>
      <c r="K13" s="16"/>
      <c r="L13" s="16"/>
      <c r="M13" s="16"/>
      <c r="N13" s="16"/>
      <c r="O13" s="16"/>
      <c r="P13" s="17"/>
    </row>
  </sheetData>
  <mergeCells count="2">
    <mergeCell ref="F12:P12"/>
    <mergeCell ref="F13:P1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40C60-AE1B-45AA-9BE7-CB484E3AC90F}">
  <dimension ref="D2:P13"/>
  <sheetViews>
    <sheetView showGridLines="0" topLeftCell="A4" workbookViewId="0">
      <selection activeCell="E25" sqref="E25"/>
    </sheetView>
  </sheetViews>
  <sheetFormatPr baseColWidth="10" defaultRowHeight="14.4" x14ac:dyDescent="0.3"/>
  <cols>
    <col min="2" max="2" width="12.21875" bestFit="1" customWidth="1"/>
    <col min="3" max="3" width="10.77734375" bestFit="1" customWidth="1"/>
    <col min="4" max="4" width="17.33203125" customWidth="1"/>
    <col min="5" max="13" width="7.6640625" customWidth="1"/>
    <col min="14" max="14" width="9.21875" customWidth="1"/>
    <col min="15" max="16" width="7.6640625" customWidth="1"/>
  </cols>
  <sheetData>
    <row r="2" spans="4:16" x14ac:dyDescent="0.3">
      <c r="D2" s="5" t="s">
        <v>15</v>
      </c>
      <c r="E2" s="10">
        <v>0.1</v>
      </c>
    </row>
    <row r="3" spans="4:16" x14ac:dyDescent="0.3">
      <c r="D3" s="5" t="s">
        <v>14</v>
      </c>
      <c r="E3" s="11">
        <f>+(1+E2)^(1/12)-1</f>
        <v>7.9741404289037643E-3</v>
      </c>
    </row>
    <row r="5" spans="4:16" x14ac:dyDescent="0.3">
      <c r="D5" s="2" t="s">
        <v>13</v>
      </c>
      <c r="E5" s="4" t="s">
        <v>0</v>
      </c>
      <c r="F5" s="4" t="s">
        <v>1</v>
      </c>
      <c r="G5" s="4" t="s">
        <v>2</v>
      </c>
      <c r="H5" s="4" t="s">
        <v>3</v>
      </c>
      <c r="I5" s="4" t="s">
        <v>4</v>
      </c>
      <c r="J5" s="4" t="s">
        <v>5</v>
      </c>
      <c r="K5" s="4" t="s">
        <v>6</v>
      </c>
      <c r="L5" s="4" t="s">
        <v>7</v>
      </c>
      <c r="M5" s="4" t="s">
        <v>8</v>
      </c>
      <c r="N5" s="4" t="s">
        <v>9</v>
      </c>
      <c r="O5" s="4" t="s">
        <v>10</v>
      </c>
      <c r="P5" s="4" t="s">
        <v>11</v>
      </c>
    </row>
    <row r="6" spans="4:16" x14ac:dyDescent="0.3">
      <c r="D6" s="5" t="s">
        <v>12</v>
      </c>
      <c r="E6" s="6">
        <v>0</v>
      </c>
      <c r="F6" s="6">
        <f>+E6+1</f>
        <v>1</v>
      </c>
      <c r="G6" s="6">
        <f t="shared" ref="G6:P6" si="0">+F6+1</f>
        <v>2</v>
      </c>
      <c r="H6" s="6">
        <f t="shared" si="0"/>
        <v>3</v>
      </c>
      <c r="I6" s="6">
        <f t="shared" si="0"/>
        <v>4</v>
      </c>
      <c r="J6" s="6">
        <f t="shared" si="0"/>
        <v>5</v>
      </c>
      <c r="K6" s="6">
        <f t="shared" si="0"/>
        <v>6</v>
      </c>
      <c r="L6" s="6">
        <f t="shared" si="0"/>
        <v>7</v>
      </c>
      <c r="M6" s="6">
        <f t="shared" si="0"/>
        <v>8</v>
      </c>
      <c r="N6" s="6">
        <f t="shared" si="0"/>
        <v>9</v>
      </c>
      <c r="O6" s="6">
        <f t="shared" si="0"/>
        <v>10</v>
      </c>
      <c r="P6" s="6">
        <f t="shared" si="0"/>
        <v>11</v>
      </c>
    </row>
    <row r="7" spans="4:16" x14ac:dyDescent="0.3">
      <c r="D7" s="5" t="s">
        <v>19</v>
      </c>
      <c r="E7" s="6">
        <v>0</v>
      </c>
      <c r="F7" s="6">
        <v>0</v>
      </c>
      <c r="G7" s="7">
        <v>2227.2075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7">
        <f>-G7</f>
        <v>-2227.2075</v>
      </c>
      <c r="O7" s="6">
        <v>0</v>
      </c>
      <c r="P7" s="6">
        <v>0</v>
      </c>
    </row>
    <row r="8" spans="4:16" ht="21" customHeight="1" x14ac:dyDescent="0.3">
      <c r="D8" s="8" t="s">
        <v>17</v>
      </c>
      <c r="E8" s="6">
        <f t="shared" ref="E8:P8" si="1">1/(1+$E$3)^E6</f>
        <v>1</v>
      </c>
      <c r="F8" s="9">
        <f t="shared" si="1"/>
        <v>0.99208894344699095</v>
      </c>
      <c r="G8" s="9">
        <f t="shared" si="1"/>
        <v>0.98424047170976681</v>
      </c>
      <c r="H8" s="9">
        <f t="shared" si="1"/>
        <v>0.97645408967631053</v>
      </c>
      <c r="I8" s="9">
        <f t="shared" si="1"/>
        <v>0.96872930615146424</v>
      </c>
      <c r="J8" s="9">
        <f t="shared" si="1"/>
        <v>0.96106563382594268</v>
      </c>
      <c r="K8" s="9">
        <f t="shared" si="1"/>
        <v>0.95346258924559224</v>
      </c>
      <c r="L8" s="9">
        <f t="shared" si="1"/>
        <v>0.94591969278089205</v>
      </c>
      <c r="M8" s="9">
        <f t="shared" si="1"/>
        <v>0.93843646859669727</v>
      </c>
      <c r="N8" s="9">
        <f t="shared" si="1"/>
        <v>0.93101244462222266</v>
      </c>
      <c r="O8" s="9">
        <f t="shared" si="1"/>
        <v>0.92364715252126095</v>
      </c>
      <c r="P8" s="9">
        <f t="shared" si="1"/>
        <v>0.91634012766263961</v>
      </c>
    </row>
    <row r="9" spans="4:16" ht="28.8" x14ac:dyDescent="0.3">
      <c r="D9" s="8" t="s">
        <v>20</v>
      </c>
      <c r="E9" s="6">
        <f>+E7*E8</f>
        <v>0</v>
      </c>
      <c r="F9" s="6">
        <f t="shared" ref="F9:P9" si="2">+F7*F8</f>
        <v>0</v>
      </c>
      <c r="G9" s="7">
        <f t="shared" si="2"/>
        <v>2192.1077603955305</v>
      </c>
      <c r="H9" s="6">
        <f t="shared" si="2"/>
        <v>0</v>
      </c>
      <c r="I9" s="6">
        <f t="shared" si="2"/>
        <v>0</v>
      </c>
      <c r="J9" s="6">
        <f t="shared" si="2"/>
        <v>0</v>
      </c>
      <c r="K9" s="6">
        <f t="shared" si="2"/>
        <v>0</v>
      </c>
      <c r="L9" s="6">
        <f t="shared" si="2"/>
        <v>0</v>
      </c>
      <c r="M9" s="6">
        <f t="shared" si="2"/>
        <v>0</v>
      </c>
      <c r="N9" s="7">
        <f t="shared" si="2"/>
        <v>-2073.557899255949</v>
      </c>
      <c r="O9" s="6">
        <f t="shared" si="2"/>
        <v>0</v>
      </c>
      <c r="P9" s="6">
        <f t="shared" si="2"/>
        <v>0</v>
      </c>
    </row>
    <row r="10" spans="4:16" x14ac:dyDescent="0.3">
      <c r="G10" s="1"/>
    </row>
    <row r="11" spans="4:16" x14ac:dyDescent="0.3">
      <c r="E11" s="3"/>
      <c r="F11" s="3"/>
    </row>
    <row r="12" spans="4:16" ht="30" customHeight="1" x14ac:dyDescent="0.3">
      <c r="D12" s="8" t="s">
        <v>21</v>
      </c>
      <c r="E12" s="12">
        <f>+ROUND(SUM(E9:P9),0)</f>
        <v>119</v>
      </c>
      <c r="F12" s="15" t="s">
        <v>18</v>
      </c>
      <c r="G12" s="16"/>
      <c r="H12" s="16"/>
      <c r="I12" s="16"/>
      <c r="J12" s="16"/>
      <c r="K12" s="16"/>
      <c r="L12" s="16"/>
      <c r="M12" s="16"/>
      <c r="N12" s="16"/>
      <c r="O12" s="16"/>
      <c r="P12" s="17"/>
    </row>
    <row r="13" spans="4:16" x14ac:dyDescent="0.3">
      <c r="D13" s="5" t="s">
        <v>16</v>
      </c>
      <c r="E13" s="13">
        <f>+G8-N8</f>
        <v>5.322802708754415E-2</v>
      </c>
      <c r="F13" s="15" t="s">
        <v>22</v>
      </c>
      <c r="G13" s="16"/>
      <c r="H13" s="16"/>
      <c r="I13" s="16"/>
      <c r="J13" s="16"/>
      <c r="K13" s="16"/>
      <c r="L13" s="16"/>
      <c r="M13" s="16"/>
      <c r="N13" s="16"/>
      <c r="O13" s="16"/>
      <c r="P13" s="17"/>
    </row>
  </sheetData>
  <mergeCells count="2">
    <mergeCell ref="F12:P12"/>
    <mergeCell ref="F13:P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827B6-D902-4C7D-85E5-9B845CA9021E}">
  <dimension ref="D2:P13"/>
  <sheetViews>
    <sheetView showGridLines="0" workbookViewId="0">
      <selection activeCell="D19" sqref="D19"/>
    </sheetView>
  </sheetViews>
  <sheetFormatPr baseColWidth="10" defaultRowHeight="14.4" x14ac:dyDescent="0.3"/>
  <cols>
    <col min="2" max="2" width="12.21875" bestFit="1" customWidth="1"/>
    <col min="3" max="3" width="10.77734375" bestFit="1" customWidth="1"/>
    <col min="4" max="4" width="17.33203125" customWidth="1"/>
    <col min="5" max="13" width="7.6640625" customWidth="1"/>
    <col min="14" max="14" width="9.109375" customWidth="1"/>
    <col min="15" max="16" width="7.6640625" customWidth="1"/>
  </cols>
  <sheetData>
    <row r="2" spans="4:16" x14ac:dyDescent="0.3">
      <c r="D2" s="5" t="s">
        <v>15</v>
      </c>
      <c r="E2" s="10">
        <v>0.1</v>
      </c>
    </row>
    <row r="3" spans="4:16" x14ac:dyDescent="0.3">
      <c r="D3" s="5" t="s">
        <v>14</v>
      </c>
      <c r="E3" s="11">
        <f>+(1+E2)^(1/12)-1</f>
        <v>7.9741404289037643E-3</v>
      </c>
    </row>
    <row r="5" spans="4:16" x14ac:dyDescent="0.3">
      <c r="D5" s="2" t="s">
        <v>13</v>
      </c>
      <c r="E5" s="4" t="s">
        <v>0</v>
      </c>
      <c r="F5" s="4" t="s">
        <v>1</v>
      </c>
      <c r="G5" s="4" t="s">
        <v>2</v>
      </c>
      <c r="H5" s="4" t="s">
        <v>3</v>
      </c>
      <c r="I5" s="4" t="s">
        <v>4</v>
      </c>
      <c r="J5" s="4" t="s">
        <v>5</v>
      </c>
      <c r="K5" s="4" t="s">
        <v>6</v>
      </c>
      <c r="L5" s="4" t="s">
        <v>7</v>
      </c>
      <c r="M5" s="4" t="s">
        <v>8</v>
      </c>
      <c r="N5" s="4" t="s">
        <v>9</v>
      </c>
      <c r="O5" s="4" t="s">
        <v>10</v>
      </c>
      <c r="P5" s="4" t="s">
        <v>11</v>
      </c>
    </row>
    <row r="6" spans="4:16" x14ac:dyDescent="0.3">
      <c r="D6" s="5" t="s">
        <v>12</v>
      </c>
      <c r="E6" s="6">
        <v>0</v>
      </c>
      <c r="F6" s="6">
        <f>+E6+1</f>
        <v>1</v>
      </c>
      <c r="G6" s="6">
        <f t="shared" ref="G6:P6" si="0">+F6+1</f>
        <v>2</v>
      </c>
      <c r="H6" s="6">
        <f t="shared" si="0"/>
        <v>3</v>
      </c>
      <c r="I6" s="6">
        <f t="shared" si="0"/>
        <v>4</v>
      </c>
      <c r="J6" s="6">
        <f t="shared" si="0"/>
        <v>5</v>
      </c>
      <c r="K6" s="6">
        <f t="shared" si="0"/>
        <v>6</v>
      </c>
      <c r="L6" s="6">
        <f t="shared" si="0"/>
        <v>7</v>
      </c>
      <c r="M6" s="6">
        <f t="shared" si="0"/>
        <v>8</v>
      </c>
      <c r="N6" s="6">
        <f t="shared" si="0"/>
        <v>9</v>
      </c>
      <c r="O6" s="6">
        <f t="shared" si="0"/>
        <v>10</v>
      </c>
      <c r="P6" s="6">
        <f t="shared" si="0"/>
        <v>11</v>
      </c>
    </row>
    <row r="7" spans="4:16" x14ac:dyDescent="0.3">
      <c r="D7" s="5" t="s">
        <v>19</v>
      </c>
      <c r="E7" s="6">
        <v>0</v>
      </c>
      <c r="F7" s="6">
        <v>0</v>
      </c>
      <c r="G7" s="7">
        <v>423169.42499999999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7">
        <f>-G7</f>
        <v>-423169.42499999999</v>
      </c>
      <c r="O7" s="6">
        <v>0</v>
      </c>
      <c r="P7" s="6">
        <v>0</v>
      </c>
    </row>
    <row r="8" spans="4:16" ht="21" customHeight="1" x14ac:dyDescent="0.3">
      <c r="D8" s="8" t="s">
        <v>17</v>
      </c>
      <c r="E8" s="6">
        <f t="shared" ref="E8:P8" si="1">1/(1+$E$3)^E6</f>
        <v>1</v>
      </c>
      <c r="F8" s="9">
        <f t="shared" si="1"/>
        <v>0.99208894344699095</v>
      </c>
      <c r="G8" s="9">
        <f t="shared" si="1"/>
        <v>0.98424047170976681</v>
      </c>
      <c r="H8" s="9">
        <f t="shared" si="1"/>
        <v>0.97645408967631053</v>
      </c>
      <c r="I8" s="9">
        <f t="shared" si="1"/>
        <v>0.96872930615146424</v>
      </c>
      <c r="J8" s="9">
        <f t="shared" si="1"/>
        <v>0.96106563382594268</v>
      </c>
      <c r="K8" s="9">
        <f t="shared" si="1"/>
        <v>0.95346258924559224</v>
      </c>
      <c r="L8" s="9">
        <f t="shared" si="1"/>
        <v>0.94591969278089205</v>
      </c>
      <c r="M8" s="9">
        <f t="shared" si="1"/>
        <v>0.93843646859669727</v>
      </c>
      <c r="N8" s="9">
        <f t="shared" si="1"/>
        <v>0.93101244462222266</v>
      </c>
      <c r="O8" s="9">
        <f t="shared" si="1"/>
        <v>0.92364715252126095</v>
      </c>
      <c r="P8" s="9">
        <f t="shared" si="1"/>
        <v>0.91634012766263961</v>
      </c>
    </row>
    <row r="9" spans="4:16" ht="28.8" x14ac:dyDescent="0.3">
      <c r="D9" s="8" t="s">
        <v>20</v>
      </c>
      <c r="E9" s="6">
        <f>+E7*E8</f>
        <v>0</v>
      </c>
      <c r="F9" s="6">
        <f t="shared" ref="F9:P9" si="2">+F7*F8</f>
        <v>0</v>
      </c>
      <c r="G9" s="7">
        <f t="shared" si="2"/>
        <v>416500.47447515075</v>
      </c>
      <c r="H9" s="6">
        <f t="shared" si="2"/>
        <v>0</v>
      </c>
      <c r="I9" s="6">
        <f t="shared" si="2"/>
        <v>0</v>
      </c>
      <c r="J9" s="6">
        <f t="shared" si="2"/>
        <v>0</v>
      </c>
      <c r="K9" s="6">
        <f t="shared" si="2"/>
        <v>0</v>
      </c>
      <c r="L9" s="6">
        <f t="shared" si="2"/>
        <v>0</v>
      </c>
      <c r="M9" s="6">
        <f t="shared" si="2"/>
        <v>0</v>
      </c>
      <c r="N9" s="7">
        <f t="shared" si="2"/>
        <v>-393976.00085863029</v>
      </c>
      <c r="O9" s="6">
        <f t="shared" si="2"/>
        <v>0</v>
      </c>
      <c r="P9" s="6">
        <f t="shared" si="2"/>
        <v>0</v>
      </c>
    </row>
    <row r="10" spans="4:16" x14ac:dyDescent="0.3">
      <c r="G10" s="1"/>
    </row>
    <row r="11" spans="4:16" x14ac:dyDescent="0.3">
      <c r="E11" s="3"/>
      <c r="F11" s="3"/>
    </row>
    <row r="12" spans="4:16" ht="28.8" customHeight="1" x14ac:dyDescent="0.3">
      <c r="D12" s="8" t="s">
        <v>21</v>
      </c>
      <c r="E12" s="7">
        <f>+ROUND(SUM(E9:P9),0)</f>
        <v>22524</v>
      </c>
      <c r="F12" s="15" t="s">
        <v>18</v>
      </c>
      <c r="G12" s="16"/>
      <c r="H12" s="16"/>
      <c r="I12" s="16"/>
      <c r="J12" s="16"/>
      <c r="K12" s="16"/>
      <c r="L12" s="16"/>
      <c r="M12" s="16"/>
      <c r="N12" s="16"/>
      <c r="O12" s="16"/>
      <c r="P12" s="17"/>
    </row>
    <row r="13" spans="4:16" x14ac:dyDescent="0.3">
      <c r="D13" s="5" t="s">
        <v>16</v>
      </c>
      <c r="E13" s="14">
        <f>+G8-N8</f>
        <v>5.322802708754415E-2</v>
      </c>
      <c r="F13" s="15" t="s">
        <v>22</v>
      </c>
      <c r="G13" s="16"/>
      <c r="H13" s="16"/>
      <c r="I13" s="16"/>
      <c r="J13" s="16"/>
      <c r="K13" s="16"/>
      <c r="L13" s="16"/>
      <c r="M13" s="16"/>
      <c r="N13" s="16"/>
      <c r="O13" s="16"/>
      <c r="P13" s="17"/>
    </row>
  </sheetData>
  <mergeCells count="2">
    <mergeCell ref="F12:P12"/>
    <mergeCell ref="F13:P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03F7F-2238-4F13-8A94-5A981665000E}">
  <dimension ref="D2:P13"/>
  <sheetViews>
    <sheetView showGridLines="0" workbookViewId="0">
      <selection activeCell="G7" sqref="G7"/>
    </sheetView>
  </sheetViews>
  <sheetFormatPr baseColWidth="10" defaultRowHeight="14.4" x14ac:dyDescent="0.3"/>
  <cols>
    <col min="2" max="2" width="12.21875" bestFit="1" customWidth="1"/>
    <col min="3" max="3" width="10.77734375" bestFit="1" customWidth="1"/>
    <col min="4" max="4" width="17.33203125" customWidth="1"/>
    <col min="5" max="13" width="7.6640625" customWidth="1"/>
    <col min="14" max="14" width="9.21875" customWidth="1"/>
    <col min="15" max="16" width="7.6640625" customWidth="1"/>
  </cols>
  <sheetData>
    <row r="2" spans="4:16" x14ac:dyDescent="0.3">
      <c r="D2" s="5" t="s">
        <v>15</v>
      </c>
      <c r="E2" s="10">
        <v>0.1</v>
      </c>
    </row>
    <row r="3" spans="4:16" x14ac:dyDescent="0.3">
      <c r="D3" s="5" t="s">
        <v>14</v>
      </c>
      <c r="E3" s="11">
        <f>+(1+E2)^(1/12)-1</f>
        <v>7.9741404289037643E-3</v>
      </c>
    </row>
    <row r="5" spans="4:16" x14ac:dyDescent="0.3">
      <c r="D5" s="2" t="s">
        <v>13</v>
      </c>
      <c r="E5" s="4" t="s">
        <v>0</v>
      </c>
      <c r="F5" s="4" t="s">
        <v>1</v>
      </c>
      <c r="G5" s="4" t="s">
        <v>2</v>
      </c>
      <c r="H5" s="4" t="s">
        <v>3</v>
      </c>
      <c r="I5" s="4" t="s">
        <v>4</v>
      </c>
      <c r="J5" s="4" t="s">
        <v>5</v>
      </c>
      <c r="K5" s="4" t="s">
        <v>6</v>
      </c>
      <c r="L5" s="4" t="s">
        <v>7</v>
      </c>
      <c r="M5" s="4" t="s">
        <v>8</v>
      </c>
      <c r="N5" s="4" t="s">
        <v>9</v>
      </c>
      <c r="O5" s="4" t="s">
        <v>10</v>
      </c>
      <c r="P5" s="4" t="s">
        <v>11</v>
      </c>
    </row>
    <row r="6" spans="4:16" x14ac:dyDescent="0.3">
      <c r="D6" s="5" t="s">
        <v>12</v>
      </c>
      <c r="E6" s="6">
        <v>0</v>
      </c>
      <c r="F6" s="6">
        <f>+E6+1</f>
        <v>1</v>
      </c>
      <c r="G6" s="6">
        <f t="shared" ref="G6:P6" si="0">+F6+1</f>
        <v>2</v>
      </c>
      <c r="H6" s="6">
        <f t="shared" si="0"/>
        <v>3</v>
      </c>
      <c r="I6" s="6">
        <f t="shared" si="0"/>
        <v>4</v>
      </c>
      <c r="J6" s="6">
        <f t="shared" si="0"/>
        <v>5</v>
      </c>
      <c r="K6" s="6">
        <f t="shared" si="0"/>
        <v>6</v>
      </c>
      <c r="L6" s="6">
        <f t="shared" si="0"/>
        <v>7</v>
      </c>
      <c r="M6" s="6">
        <f t="shared" si="0"/>
        <v>8</v>
      </c>
      <c r="N6" s="6">
        <f t="shared" si="0"/>
        <v>9</v>
      </c>
      <c r="O6" s="6">
        <f t="shared" si="0"/>
        <v>10</v>
      </c>
      <c r="P6" s="6">
        <f t="shared" si="0"/>
        <v>11</v>
      </c>
    </row>
    <row r="7" spans="4:16" x14ac:dyDescent="0.3">
      <c r="D7" s="5" t="s">
        <v>19</v>
      </c>
      <c r="E7" s="6">
        <v>0</v>
      </c>
      <c r="F7" s="6">
        <v>0</v>
      </c>
      <c r="G7" s="7">
        <v>244992.82499999998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7">
        <f>-G7</f>
        <v>-244992.82499999998</v>
      </c>
      <c r="O7" s="6">
        <v>0</v>
      </c>
      <c r="P7" s="6">
        <v>0</v>
      </c>
    </row>
    <row r="8" spans="4:16" ht="21" customHeight="1" x14ac:dyDescent="0.3">
      <c r="D8" s="8" t="s">
        <v>17</v>
      </c>
      <c r="E8" s="6">
        <f t="shared" ref="E8:P8" si="1">1/(1+$E$3)^E6</f>
        <v>1</v>
      </c>
      <c r="F8" s="9">
        <f t="shared" si="1"/>
        <v>0.99208894344699095</v>
      </c>
      <c r="G8" s="9">
        <f t="shared" si="1"/>
        <v>0.98424047170976681</v>
      </c>
      <c r="H8" s="9">
        <f t="shared" si="1"/>
        <v>0.97645408967631053</v>
      </c>
      <c r="I8" s="9">
        <f t="shared" si="1"/>
        <v>0.96872930615146424</v>
      </c>
      <c r="J8" s="9">
        <f t="shared" si="1"/>
        <v>0.96106563382594268</v>
      </c>
      <c r="K8" s="9">
        <f t="shared" si="1"/>
        <v>0.95346258924559224</v>
      </c>
      <c r="L8" s="9">
        <f t="shared" si="1"/>
        <v>0.94591969278089205</v>
      </c>
      <c r="M8" s="9">
        <f t="shared" si="1"/>
        <v>0.93843646859669727</v>
      </c>
      <c r="N8" s="9">
        <f t="shared" si="1"/>
        <v>0.93101244462222266</v>
      </c>
      <c r="O8" s="9">
        <f t="shared" si="1"/>
        <v>0.92364715252126095</v>
      </c>
      <c r="P8" s="9">
        <f t="shared" si="1"/>
        <v>0.91634012766263961</v>
      </c>
    </row>
    <row r="9" spans="4:16" ht="28.8" x14ac:dyDescent="0.3">
      <c r="D9" s="8" t="s">
        <v>20</v>
      </c>
      <c r="E9" s="6">
        <f>+E7*E8</f>
        <v>0</v>
      </c>
      <c r="F9" s="6">
        <f t="shared" ref="F9:P9" si="2">+F7*F8</f>
        <v>0</v>
      </c>
      <c r="G9" s="7">
        <f t="shared" si="2"/>
        <v>241131.85364350834</v>
      </c>
      <c r="H9" s="6">
        <f t="shared" si="2"/>
        <v>0</v>
      </c>
      <c r="I9" s="6">
        <f t="shared" si="2"/>
        <v>0</v>
      </c>
      <c r="J9" s="6">
        <f t="shared" si="2"/>
        <v>0</v>
      </c>
      <c r="K9" s="6">
        <f t="shared" si="2"/>
        <v>0</v>
      </c>
      <c r="L9" s="6">
        <f t="shared" si="2"/>
        <v>0</v>
      </c>
      <c r="M9" s="6">
        <f t="shared" si="2"/>
        <v>0</v>
      </c>
      <c r="N9" s="7">
        <f t="shared" si="2"/>
        <v>-228091.36891815436</v>
      </c>
      <c r="O9" s="6">
        <f t="shared" si="2"/>
        <v>0</v>
      </c>
      <c r="P9" s="6">
        <f t="shared" si="2"/>
        <v>0</v>
      </c>
    </row>
    <row r="10" spans="4:16" x14ac:dyDescent="0.3">
      <c r="G10" s="1"/>
    </row>
    <row r="11" spans="4:16" x14ac:dyDescent="0.3">
      <c r="E11" s="3"/>
      <c r="F11" s="3"/>
    </row>
    <row r="12" spans="4:16" ht="30" customHeight="1" x14ac:dyDescent="0.3">
      <c r="D12" s="8" t="s">
        <v>21</v>
      </c>
      <c r="E12" s="12">
        <f>+ROUND(SUM(E9:P9),0)</f>
        <v>13040</v>
      </c>
      <c r="F12" s="15" t="s">
        <v>18</v>
      </c>
      <c r="G12" s="16"/>
      <c r="H12" s="16"/>
      <c r="I12" s="16"/>
      <c r="J12" s="16"/>
      <c r="K12" s="16"/>
      <c r="L12" s="16"/>
      <c r="M12" s="16"/>
      <c r="N12" s="16"/>
      <c r="O12" s="16"/>
      <c r="P12" s="17"/>
    </row>
    <row r="13" spans="4:16" x14ac:dyDescent="0.3">
      <c r="D13" s="5" t="s">
        <v>16</v>
      </c>
      <c r="E13" s="13">
        <f>+G8-N8</f>
        <v>5.322802708754415E-2</v>
      </c>
      <c r="F13" s="15" t="s">
        <v>22</v>
      </c>
      <c r="G13" s="16"/>
      <c r="H13" s="16"/>
      <c r="I13" s="16"/>
      <c r="J13" s="16"/>
      <c r="K13" s="16"/>
      <c r="L13" s="16"/>
      <c r="M13" s="16"/>
      <c r="N13" s="16"/>
      <c r="O13" s="16"/>
      <c r="P13" s="17"/>
    </row>
  </sheetData>
  <mergeCells count="2">
    <mergeCell ref="F12:P12"/>
    <mergeCell ref="F13:P1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40893-B31D-460D-BA60-B16A70A696EE}">
  <dimension ref="D2:P13"/>
  <sheetViews>
    <sheetView showGridLines="0" workbookViewId="0">
      <selection activeCell="G7" sqref="G7"/>
    </sheetView>
  </sheetViews>
  <sheetFormatPr baseColWidth="10" defaultRowHeight="14.4" x14ac:dyDescent="0.3"/>
  <cols>
    <col min="2" max="2" width="12.21875" bestFit="1" customWidth="1"/>
    <col min="3" max="3" width="10.77734375" bestFit="1" customWidth="1"/>
    <col min="4" max="4" width="17.33203125" customWidth="1"/>
    <col min="5" max="13" width="7.6640625" customWidth="1"/>
    <col min="14" max="14" width="9.21875" customWidth="1"/>
    <col min="15" max="16" width="7.6640625" customWidth="1"/>
  </cols>
  <sheetData>
    <row r="2" spans="4:16" x14ac:dyDescent="0.3">
      <c r="D2" s="5" t="s">
        <v>15</v>
      </c>
      <c r="E2" s="10">
        <v>0.1</v>
      </c>
    </row>
    <row r="3" spans="4:16" x14ac:dyDescent="0.3">
      <c r="D3" s="5" t="s">
        <v>14</v>
      </c>
      <c r="E3" s="11">
        <f>+(1+E2)^(1/12)-1</f>
        <v>7.9741404289037643E-3</v>
      </c>
    </row>
    <row r="5" spans="4:16" x14ac:dyDescent="0.3">
      <c r="D5" s="2" t="s">
        <v>13</v>
      </c>
      <c r="E5" s="4" t="s">
        <v>0</v>
      </c>
      <c r="F5" s="4" t="s">
        <v>1</v>
      </c>
      <c r="G5" s="4" t="s">
        <v>2</v>
      </c>
      <c r="H5" s="4" t="s">
        <v>3</v>
      </c>
      <c r="I5" s="4" t="s">
        <v>4</v>
      </c>
      <c r="J5" s="4" t="s">
        <v>5</v>
      </c>
      <c r="K5" s="4" t="s">
        <v>6</v>
      </c>
      <c r="L5" s="4" t="s">
        <v>7</v>
      </c>
      <c r="M5" s="4" t="s">
        <v>8</v>
      </c>
      <c r="N5" s="4" t="s">
        <v>9</v>
      </c>
      <c r="O5" s="4" t="s">
        <v>10</v>
      </c>
      <c r="P5" s="4" t="s">
        <v>11</v>
      </c>
    </row>
    <row r="6" spans="4:16" x14ac:dyDescent="0.3">
      <c r="D6" s="5" t="s">
        <v>12</v>
      </c>
      <c r="E6" s="6">
        <v>0</v>
      </c>
      <c r="F6" s="6">
        <f>+E6+1</f>
        <v>1</v>
      </c>
      <c r="G6" s="6">
        <f t="shared" ref="G6:P6" si="0">+F6+1</f>
        <v>2</v>
      </c>
      <c r="H6" s="6">
        <f t="shared" si="0"/>
        <v>3</v>
      </c>
      <c r="I6" s="6">
        <f t="shared" si="0"/>
        <v>4</v>
      </c>
      <c r="J6" s="6">
        <f t="shared" si="0"/>
        <v>5</v>
      </c>
      <c r="K6" s="6">
        <f t="shared" si="0"/>
        <v>6</v>
      </c>
      <c r="L6" s="6">
        <f t="shared" si="0"/>
        <v>7</v>
      </c>
      <c r="M6" s="6">
        <f t="shared" si="0"/>
        <v>8</v>
      </c>
      <c r="N6" s="6">
        <f t="shared" si="0"/>
        <v>9</v>
      </c>
      <c r="O6" s="6">
        <f t="shared" si="0"/>
        <v>10</v>
      </c>
      <c r="P6" s="6">
        <f t="shared" si="0"/>
        <v>11</v>
      </c>
    </row>
    <row r="7" spans="4:16" x14ac:dyDescent="0.3">
      <c r="D7" s="5" t="s">
        <v>19</v>
      </c>
      <c r="E7" s="6">
        <v>0</v>
      </c>
      <c r="F7" s="6">
        <v>0</v>
      </c>
      <c r="G7" s="7">
        <v>70528.237500000003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7">
        <f>-G7</f>
        <v>-70528.237500000003</v>
      </c>
      <c r="O7" s="6">
        <v>0</v>
      </c>
      <c r="P7" s="6">
        <v>0</v>
      </c>
    </row>
    <row r="8" spans="4:16" ht="21" customHeight="1" x14ac:dyDescent="0.3">
      <c r="D8" s="8" t="s">
        <v>17</v>
      </c>
      <c r="E8" s="6">
        <f t="shared" ref="E8:P8" si="1">1/(1+$E$3)^E6</f>
        <v>1</v>
      </c>
      <c r="F8" s="9">
        <f t="shared" si="1"/>
        <v>0.99208894344699095</v>
      </c>
      <c r="G8" s="9">
        <f t="shared" si="1"/>
        <v>0.98424047170976681</v>
      </c>
      <c r="H8" s="9">
        <f t="shared" si="1"/>
        <v>0.97645408967631053</v>
      </c>
      <c r="I8" s="9">
        <f t="shared" si="1"/>
        <v>0.96872930615146424</v>
      </c>
      <c r="J8" s="9">
        <f t="shared" si="1"/>
        <v>0.96106563382594268</v>
      </c>
      <c r="K8" s="9">
        <f t="shared" si="1"/>
        <v>0.95346258924559224</v>
      </c>
      <c r="L8" s="9">
        <f t="shared" si="1"/>
        <v>0.94591969278089205</v>
      </c>
      <c r="M8" s="9">
        <f t="shared" si="1"/>
        <v>0.93843646859669727</v>
      </c>
      <c r="N8" s="9">
        <f t="shared" si="1"/>
        <v>0.93101244462222266</v>
      </c>
      <c r="O8" s="9">
        <f t="shared" si="1"/>
        <v>0.92364715252126095</v>
      </c>
      <c r="P8" s="9">
        <f t="shared" si="1"/>
        <v>0.91634012766263961</v>
      </c>
    </row>
    <row r="9" spans="4:16" ht="28.8" x14ac:dyDescent="0.3">
      <c r="D9" s="8" t="s">
        <v>20</v>
      </c>
      <c r="E9" s="6">
        <f>+E7*E8</f>
        <v>0</v>
      </c>
      <c r="F9" s="6">
        <f t="shared" ref="F9:P9" si="2">+F7*F8</f>
        <v>0</v>
      </c>
      <c r="G9" s="7">
        <f t="shared" si="2"/>
        <v>69416.745745858469</v>
      </c>
      <c r="H9" s="6">
        <f t="shared" si="2"/>
        <v>0</v>
      </c>
      <c r="I9" s="6">
        <f t="shared" si="2"/>
        <v>0</v>
      </c>
      <c r="J9" s="6">
        <f t="shared" si="2"/>
        <v>0</v>
      </c>
      <c r="K9" s="6">
        <f t="shared" si="2"/>
        <v>0</v>
      </c>
      <c r="L9" s="6">
        <f t="shared" si="2"/>
        <v>0</v>
      </c>
      <c r="M9" s="6">
        <f t="shared" si="2"/>
        <v>0</v>
      </c>
      <c r="N9" s="7">
        <f t="shared" si="2"/>
        <v>-65662.666809771719</v>
      </c>
      <c r="O9" s="6">
        <f t="shared" si="2"/>
        <v>0</v>
      </c>
      <c r="P9" s="6">
        <f t="shared" si="2"/>
        <v>0</v>
      </c>
    </row>
    <row r="10" spans="4:16" x14ac:dyDescent="0.3">
      <c r="G10" s="1"/>
    </row>
    <row r="11" spans="4:16" x14ac:dyDescent="0.3">
      <c r="E11" s="3"/>
      <c r="F11" s="3"/>
    </row>
    <row r="12" spans="4:16" ht="30" customHeight="1" x14ac:dyDescent="0.3">
      <c r="D12" s="8" t="s">
        <v>21</v>
      </c>
      <c r="E12" s="12">
        <f>+ROUND(SUM(E9:P9),0)</f>
        <v>3754</v>
      </c>
      <c r="F12" s="15" t="s">
        <v>18</v>
      </c>
      <c r="G12" s="16"/>
      <c r="H12" s="16"/>
      <c r="I12" s="16"/>
      <c r="J12" s="16"/>
      <c r="K12" s="16"/>
      <c r="L12" s="16"/>
      <c r="M12" s="16"/>
      <c r="N12" s="16"/>
      <c r="O12" s="16"/>
      <c r="P12" s="17"/>
    </row>
    <row r="13" spans="4:16" x14ac:dyDescent="0.3">
      <c r="D13" s="5" t="s">
        <v>16</v>
      </c>
      <c r="E13" s="13">
        <f>+G8-N8</f>
        <v>5.322802708754415E-2</v>
      </c>
      <c r="F13" s="15" t="s">
        <v>22</v>
      </c>
      <c r="G13" s="16"/>
      <c r="H13" s="16"/>
      <c r="I13" s="16"/>
      <c r="J13" s="16"/>
      <c r="K13" s="16"/>
      <c r="L13" s="16"/>
      <c r="M13" s="16"/>
      <c r="N13" s="16"/>
      <c r="O13" s="16"/>
      <c r="P13" s="17"/>
    </row>
  </sheetData>
  <mergeCells count="2">
    <mergeCell ref="F12:P12"/>
    <mergeCell ref="F13:P1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FA2DD-3C78-459A-9CCD-0483536C5432}">
  <dimension ref="D2:P13"/>
  <sheetViews>
    <sheetView showGridLines="0" workbookViewId="0">
      <selection activeCell="B12" sqref="B12"/>
    </sheetView>
  </sheetViews>
  <sheetFormatPr baseColWidth="10" defaultRowHeight="14.4" x14ac:dyDescent="0.3"/>
  <cols>
    <col min="2" max="2" width="12.21875" bestFit="1" customWidth="1"/>
    <col min="3" max="3" width="10.77734375" bestFit="1" customWidth="1"/>
    <col min="4" max="4" width="17.33203125" customWidth="1"/>
    <col min="5" max="13" width="7.6640625" customWidth="1"/>
    <col min="14" max="14" width="9.21875" customWidth="1"/>
    <col min="15" max="16" width="7.6640625" customWidth="1"/>
  </cols>
  <sheetData>
    <row r="2" spans="4:16" x14ac:dyDescent="0.3">
      <c r="D2" s="5" t="s">
        <v>15</v>
      </c>
      <c r="E2" s="10">
        <v>0.1</v>
      </c>
    </row>
    <row r="3" spans="4:16" x14ac:dyDescent="0.3">
      <c r="D3" s="5" t="s">
        <v>14</v>
      </c>
      <c r="E3" s="11">
        <f>+(1+E2)^(1/12)-1</f>
        <v>7.9741404289037643E-3</v>
      </c>
    </row>
    <row r="5" spans="4:16" x14ac:dyDescent="0.3">
      <c r="D5" s="2" t="s">
        <v>13</v>
      </c>
      <c r="E5" s="4" t="s">
        <v>0</v>
      </c>
      <c r="F5" s="4" t="s">
        <v>1</v>
      </c>
      <c r="G5" s="4" t="s">
        <v>2</v>
      </c>
      <c r="H5" s="4" t="s">
        <v>3</v>
      </c>
      <c r="I5" s="4" t="s">
        <v>4</v>
      </c>
      <c r="J5" s="4" t="s">
        <v>5</v>
      </c>
      <c r="K5" s="4" t="s">
        <v>6</v>
      </c>
      <c r="L5" s="4" t="s">
        <v>7</v>
      </c>
      <c r="M5" s="4" t="s">
        <v>8</v>
      </c>
      <c r="N5" s="4" t="s">
        <v>9</v>
      </c>
      <c r="O5" s="4" t="s">
        <v>10</v>
      </c>
      <c r="P5" s="4" t="s">
        <v>11</v>
      </c>
    </row>
    <row r="6" spans="4:16" x14ac:dyDescent="0.3">
      <c r="D6" s="5" t="s">
        <v>12</v>
      </c>
      <c r="E6" s="6">
        <v>0</v>
      </c>
      <c r="F6" s="6">
        <f>+E6+1</f>
        <v>1</v>
      </c>
      <c r="G6" s="6">
        <f t="shared" ref="G6:P6" si="0">+F6+1</f>
        <v>2</v>
      </c>
      <c r="H6" s="6">
        <f t="shared" si="0"/>
        <v>3</v>
      </c>
      <c r="I6" s="6">
        <f t="shared" si="0"/>
        <v>4</v>
      </c>
      <c r="J6" s="6">
        <f t="shared" si="0"/>
        <v>5</v>
      </c>
      <c r="K6" s="6">
        <f t="shared" si="0"/>
        <v>6</v>
      </c>
      <c r="L6" s="6">
        <f t="shared" si="0"/>
        <v>7</v>
      </c>
      <c r="M6" s="6">
        <f t="shared" si="0"/>
        <v>8</v>
      </c>
      <c r="N6" s="6">
        <f t="shared" si="0"/>
        <v>9</v>
      </c>
      <c r="O6" s="6">
        <f t="shared" si="0"/>
        <v>10</v>
      </c>
      <c r="P6" s="6">
        <f t="shared" si="0"/>
        <v>11</v>
      </c>
    </row>
    <row r="7" spans="4:16" x14ac:dyDescent="0.3">
      <c r="D7" s="5" t="s">
        <v>19</v>
      </c>
      <c r="E7" s="6">
        <v>0</v>
      </c>
      <c r="F7" s="6">
        <v>0</v>
      </c>
      <c r="G7" s="7">
        <v>13363.245000000001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7">
        <f>-G7</f>
        <v>-13363.245000000001</v>
      </c>
      <c r="O7" s="6">
        <v>0</v>
      </c>
      <c r="P7" s="6">
        <v>0</v>
      </c>
    </row>
    <row r="8" spans="4:16" ht="21" customHeight="1" x14ac:dyDescent="0.3">
      <c r="D8" s="8" t="s">
        <v>17</v>
      </c>
      <c r="E8" s="6">
        <f t="shared" ref="E8:P8" si="1">1/(1+$E$3)^E6</f>
        <v>1</v>
      </c>
      <c r="F8" s="9">
        <f t="shared" si="1"/>
        <v>0.99208894344699095</v>
      </c>
      <c r="G8" s="9">
        <f t="shared" si="1"/>
        <v>0.98424047170976681</v>
      </c>
      <c r="H8" s="9">
        <f t="shared" si="1"/>
        <v>0.97645408967631053</v>
      </c>
      <c r="I8" s="9">
        <f t="shared" si="1"/>
        <v>0.96872930615146424</v>
      </c>
      <c r="J8" s="9">
        <f t="shared" si="1"/>
        <v>0.96106563382594268</v>
      </c>
      <c r="K8" s="9">
        <f t="shared" si="1"/>
        <v>0.95346258924559224</v>
      </c>
      <c r="L8" s="9">
        <f t="shared" si="1"/>
        <v>0.94591969278089205</v>
      </c>
      <c r="M8" s="9">
        <f t="shared" si="1"/>
        <v>0.93843646859669727</v>
      </c>
      <c r="N8" s="9">
        <f t="shared" si="1"/>
        <v>0.93101244462222266</v>
      </c>
      <c r="O8" s="9">
        <f t="shared" si="1"/>
        <v>0.92364715252126095</v>
      </c>
      <c r="P8" s="9">
        <f t="shared" si="1"/>
        <v>0.91634012766263961</v>
      </c>
    </row>
    <row r="9" spans="4:16" ht="28.8" x14ac:dyDescent="0.3">
      <c r="D9" s="8" t="s">
        <v>20</v>
      </c>
      <c r="E9" s="6">
        <f>+E7*E8</f>
        <v>0</v>
      </c>
      <c r="F9" s="6">
        <f t="shared" ref="F9:P9" si="2">+F7*F8</f>
        <v>0</v>
      </c>
      <c r="G9" s="7">
        <f t="shared" si="2"/>
        <v>13152.646562373184</v>
      </c>
      <c r="H9" s="6">
        <f t="shared" si="2"/>
        <v>0</v>
      </c>
      <c r="I9" s="6">
        <f t="shared" si="2"/>
        <v>0</v>
      </c>
      <c r="J9" s="6">
        <f t="shared" si="2"/>
        <v>0</v>
      </c>
      <c r="K9" s="6">
        <f t="shared" si="2"/>
        <v>0</v>
      </c>
      <c r="L9" s="6">
        <f t="shared" si="2"/>
        <v>0</v>
      </c>
      <c r="M9" s="6">
        <f t="shared" si="2"/>
        <v>0</v>
      </c>
      <c r="N9" s="7">
        <f t="shared" si="2"/>
        <v>-12441.347395535695</v>
      </c>
      <c r="O9" s="6">
        <f t="shared" si="2"/>
        <v>0</v>
      </c>
      <c r="P9" s="6">
        <f t="shared" si="2"/>
        <v>0</v>
      </c>
    </row>
    <row r="10" spans="4:16" x14ac:dyDescent="0.3">
      <c r="G10" s="1"/>
    </row>
    <row r="11" spans="4:16" x14ac:dyDescent="0.3">
      <c r="E11" s="3"/>
      <c r="F11" s="3"/>
    </row>
    <row r="12" spans="4:16" ht="30" customHeight="1" x14ac:dyDescent="0.3">
      <c r="D12" s="8" t="s">
        <v>21</v>
      </c>
      <c r="E12" s="12">
        <f>+ROUND(SUM(E9:P9),0)</f>
        <v>711</v>
      </c>
      <c r="F12" s="15" t="s">
        <v>18</v>
      </c>
      <c r="G12" s="16"/>
      <c r="H12" s="16"/>
      <c r="I12" s="16"/>
      <c r="J12" s="16"/>
      <c r="K12" s="16"/>
      <c r="L12" s="16"/>
      <c r="M12" s="16"/>
      <c r="N12" s="16"/>
      <c r="O12" s="16"/>
      <c r="P12" s="17"/>
    </row>
    <row r="13" spans="4:16" x14ac:dyDescent="0.3">
      <c r="D13" s="5" t="s">
        <v>16</v>
      </c>
      <c r="E13" s="13">
        <f>+G8-N8</f>
        <v>5.322802708754415E-2</v>
      </c>
      <c r="F13" s="15" t="s">
        <v>22</v>
      </c>
      <c r="G13" s="16"/>
      <c r="H13" s="16"/>
      <c r="I13" s="16"/>
      <c r="J13" s="16"/>
      <c r="K13" s="16"/>
      <c r="L13" s="16"/>
      <c r="M13" s="16"/>
      <c r="N13" s="16"/>
      <c r="O13" s="16"/>
      <c r="P13" s="17"/>
    </row>
  </sheetData>
  <mergeCells count="2">
    <mergeCell ref="F12:P12"/>
    <mergeCell ref="F13:P1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861D2-C41C-4F88-B64D-3375E5624837}">
  <dimension ref="D2:P13"/>
  <sheetViews>
    <sheetView showGridLines="0" workbookViewId="0">
      <selection activeCell="F25" sqref="F25"/>
    </sheetView>
  </sheetViews>
  <sheetFormatPr baseColWidth="10" defaultRowHeight="14.4" x14ac:dyDescent="0.3"/>
  <cols>
    <col min="2" max="2" width="12.21875" bestFit="1" customWidth="1"/>
    <col min="3" max="3" width="10.77734375" bestFit="1" customWidth="1"/>
    <col min="4" max="4" width="17.33203125" customWidth="1"/>
    <col min="5" max="13" width="7.6640625" customWidth="1"/>
    <col min="14" max="14" width="9.21875" customWidth="1"/>
    <col min="15" max="16" width="7.6640625" customWidth="1"/>
  </cols>
  <sheetData>
    <row r="2" spans="4:16" x14ac:dyDescent="0.3">
      <c r="D2" s="5" t="s">
        <v>15</v>
      </c>
      <c r="E2" s="10">
        <v>0.1</v>
      </c>
    </row>
    <row r="3" spans="4:16" x14ac:dyDescent="0.3">
      <c r="D3" s="5" t="s">
        <v>14</v>
      </c>
      <c r="E3" s="11">
        <f>+(1+E2)^(1/12)-1</f>
        <v>7.9741404289037643E-3</v>
      </c>
    </row>
    <row r="5" spans="4:16" x14ac:dyDescent="0.3">
      <c r="D5" s="2" t="s">
        <v>13</v>
      </c>
      <c r="E5" s="4" t="s">
        <v>0</v>
      </c>
      <c r="F5" s="4" t="s">
        <v>1</v>
      </c>
      <c r="G5" s="4" t="s">
        <v>2</v>
      </c>
      <c r="H5" s="4" t="s">
        <v>3</v>
      </c>
      <c r="I5" s="4" t="s">
        <v>4</v>
      </c>
      <c r="J5" s="4" t="s">
        <v>5</v>
      </c>
      <c r="K5" s="4" t="s">
        <v>6</v>
      </c>
      <c r="L5" s="4" t="s">
        <v>7</v>
      </c>
      <c r="M5" s="4" t="s">
        <v>8</v>
      </c>
      <c r="N5" s="4" t="s">
        <v>9</v>
      </c>
      <c r="O5" s="4" t="s">
        <v>10</v>
      </c>
      <c r="P5" s="4" t="s">
        <v>11</v>
      </c>
    </row>
    <row r="6" spans="4:16" x14ac:dyDescent="0.3">
      <c r="D6" s="5" t="s">
        <v>12</v>
      </c>
      <c r="E6" s="6">
        <v>0</v>
      </c>
      <c r="F6" s="6">
        <f>+E6+1</f>
        <v>1</v>
      </c>
      <c r="G6" s="6">
        <f t="shared" ref="G6:P6" si="0">+F6+1</f>
        <v>2</v>
      </c>
      <c r="H6" s="6">
        <f t="shared" si="0"/>
        <v>3</v>
      </c>
      <c r="I6" s="6">
        <f t="shared" si="0"/>
        <v>4</v>
      </c>
      <c r="J6" s="6">
        <f t="shared" si="0"/>
        <v>5</v>
      </c>
      <c r="K6" s="6">
        <f t="shared" si="0"/>
        <v>6</v>
      </c>
      <c r="L6" s="6">
        <f t="shared" si="0"/>
        <v>7</v>
      </c>
      <c r="M6" s="6">
        <f t="shared" si="0"/>
        <v>8</v>
      </c>
      <c r="N6" s="6">
        <f t="shared" si="0"/>
        <v>9</v>
      </c>
      <c r="O6" s="6">
        <f t="shared" si="0"/>
        <v>10</v>
      </c>
      <c r="P6" s="6">
        <f t="shared" si="0"/>
        <v>11</v>
      </c>
    </row>
    <row r="7" spans="4:16" x14ac:dyDescent="0.3">
      <c r="D7" s="5" t="s">
        <v>19</v>
      </c>
      <c r="E7" s="6">
        <v>0</v>
      </c>
      <c r="F7" s="6">
        <v>0</v>
      </c>
      <c r="G7" s="7">
        <v>13363.245000000001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7">
        <f>-G7</f>
        <v>-13363.245000000001</v>
      </c>
      <c r="O7" s="6">
        <v>0</v>
      </c>
      <c r="P7" s="6">
        <v>0</v>
      </c>
    </row>
    <row r="8" spans="4:16" ht="21" customHeight="1" x14ac:dyDescent="0.3">
      <c r="D8" s="8" t="s">
        <v>17</v>
      </c>
      <c r="E8" s="6">
        <f t="shared" ref="E8:P8" si="1">1/(1+$E$3)^E6</f>
        <v>1</v>
      </c>
      <c r="F8" s="9">
        <f t="shared" si="1"/>
        <v>0.99208894344699095</v>
      </c>
      <c r="G8" s="9">
        <f t="shared" si="1"/>
        <v>0.98424047170976681</v>
      </c>
      <c r="H8" s="9">
        <f t="shared" si="1"/>
        <v>0.97645408967631053</v>
      </c>
      <c r="I8" s="9">
        <f t="shared" si="1"/>
        <v>0.96872930615146424</v>
      </c>
      <c r="J8" s="9">
        <f t="shared" si="1"/>
        <v>0.96106563382594268</v>
      </c>
      <c r="K8" s="9">
        <f t="shared" si="1"/>
        <v>0.95346258924559224</v>
      </c>
      <c r="L8" s="9">
        <f t="shared" si="1"/>
        <v>0.94591969278089205</v>
      </c>
      <c r="M8" s="9">
        <f t="shared" si="1"/>
        <v>0.93843646859669727</v>
      </c>
      <c r="N8" s="9">
        <f t="shared" si="1"/>
        <v>0.93101244462222266</v>
      </c>
      <c r="O8" s="9">
        <f t="shared" si="1"/>
        <v>0.92364715252126095</v>
      </c>
      <c r="P8" s="9">
        <f t="shared" si="1"/>
        <v>0.91634012766263961</v>
      </c>
    </row>
    <row r="9" spans="4:16" ht="28.8" x14ac:dyDescent="0.3">
      <c r="D9" s="8" t="s">
        <v>20</v>
      </c>
      <c r="E9" s="6">
        <f>+E7*E8</f>
        <v>0</v>
      </c>
      <c r="F9" s="6">
        <f t="shared" ref="F9:P9" si="2">+F7*F8</f>
        <v>0</v>
      </c>
      <c r="G9" s="7">
        <f t="shared" si="2"/>
        <v>13152.646562373184</v>
      </c>
      <c r="H9" s="6">
        <f t="shared" si="2"/>
        <v>0</v>
      </c>
      <c r="I9" s="6">
        <f t="shared" si="2"/>
        <v>0</v>
      </c>
      <c r="J9" s="6">
        <f t="shared" si="2"/>
        <v>0</v>
      </c>
      <c r="K9" s="6">
        <f t="shared" si="2"/>
        <v>0</v>
      </c>
      <c r="L9" s="6">
        <f t="shared" si="2"/>
        <v>0</v>
      </c>
      <c r="M9" s="6">
        <f t="shared" si="2"/>
        <v>0</v>
      </c>
      <c r="N9" s="7">
        <f t="shared" si="2"/>
        <v>-12441.347395535695</v>
      </c>
      <c r="O9" s="6">
        <f t="shared" si="2"/>
        <v>0</v>
      </c>
      <c r="P9" s="6">
        <f t="shared" si="2"/>
        <v>0</v>
      </c>
    </row>
    <row r="10" spans="4:16" x14ac:dyDescent="0.3">
      <c r="G10" s="1"/>
    </row>
    <row r="11" spans="4:16" x14ac:dyDescent="0.3">
      <c r="E11" s="3"/>
      <c r="F11" s="3"/>
    </row>
    <row r="12" spans="4:16" ht="30" customHeight="1" x14ac:dyDescent="0.3">
      <c r="D12" s="8" t="s">
        <v>21</v>
      </c>
      <c r="E12" s="12">
        <f>+ROUND(SUM(E9:P9),0)</f>
        <v>711</v>
      </c>
      <c r="F12" s="15" t="s">
        <v>18</v>
      </c>
      <c r="G12" s="16"/>
      <c r="H12" s="16"/>
      <c r="I12" s="16"/>
      <c r="J12" s="16"/>
      <c r="K12" s="16"/>
      <c r="L12" s="16"/>
      <c r="M12" s="16"/>
      <c r="N12" s="16"/>
      <c r="O12" s="16"/>
      <c r="P12" s="17"/>
    </row>
    <row r="13" spans="4:16" x14ac:dyDescent="0.3">
      <c r="D13" s="5" t="s">
        <v>16</v>
      </c>
      <c r="E13" s="13">
        <f>+G8-N8</f>
        <v>5.322802708754415E-2</v>
      </c>
      <c r="F13" s="15" t="s">
        <v>22</v>
      </c>
      <c r="G13" s="16"/>
      <c r="H13" s="16"/>
      <c r="I13" s="16"/>
      <c r="J13" s="16"/>
      <c r="K13" s="16"/>
      <c r="L13" s="16"/>
      <c r="M13" s="16"/>
      <c r="N13" s="16"/>
      <c r="O13" s="16"/>
      <c r="P13" s="17"/>
    </row>
  </sheetData>
  <mergeCells count="2">
    <mergeCell ref="F12:P12"/>
    <mergeCell ref="F13:P1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5FB82-561E-4100-A648-B07B9940DFDB}">
  <dimension ref="D2:P13"/>
  <sheetViews>
    <sheetView showGridLines="0" workbookViewId="0">
      <selection activeCell="H23" sqref="H23"/>
    </sheetView>
  </sheetViews>
  <sheetFormatPr baseColWidth="10" defaultRowHeight="14.4" x14ac:dyDescent="0.3"/>
  <cols>
    <col min="2" max="2" width="12.21875" bestFit="1" customWidth="1"/>
    <col min="3" max="3" width="10.77734375" bestFit="1" customWidth="1"/>
    <col min="4" max="4" width="17.33203125" customWidth="1"/>
    <col min="5" max="13" width="7.6640625" customWidth="1"/>
    <col min="14" max="14" width="9.21875" customWidth="1"/>
    <col min="15" max="16" width="7.6640625" customWidth="1"/>
  </cols>
  <sheetData>
    <row r="2" spans="4:16" x14ac:dyDescent="0.3">
      <c r="D2" s="5" t="s">
        <v>15</v>
      </c>
      <c r="E2" s="10">
        <v>0.1</v>
      </c>
    </row>
    <row r="3" spans="4:16" x14ac:dyDescent="0.3">
      <c r="D3" s="5" t="s">
        <v>14</v>
      </c>
      <c r="E3" s="11">
        <f>+(1+E2)^(1/12)-1</f>
        <v>7.9741404289037643E-3</v>
      </c>
    </row>
    <row r="5" spans="4:16" x14ac:dyDescent="0.3">
      <c r="D5" s="2" t="s">
        <v>13</v>
      </c>
      <c r="E5" s="4" t="s">
        <v>0</v>
      </c>
      <c r="F5" s="4" t="s">
        <v>1</v>
      </c>
      <c r="G5" s="4" t="s">
        <v>2</v>
      </c>
      <c r="H5" s="4" t="s">
        <v>3</v>
      </c>
      <c r="I5" s="4" t="s">
        <v>4</v>
      </c>
      <c r="J5" s="4" t="s">
        <v>5</v>
      </c>
      <c r="K5" s="4" t="s">
        <v>6</v>
      </c>
      <c r="L5" s="4" t="s">
        <v>7</v>
      </c>
      <c r="M5" s="4" t="s">
        <v>8</v>
      </c>
      <c r="N5" s="4" t="s">
        <v>9</v>
      </c>
      <c r="O5" s="4" t="s">
        <v>10</v>
      </c>
      <c r="P5" s="4" t="s">
        <v>11</v>
      </c>
    </row>
    <row r="6" spans="4:16" x14ac:dyDescent="0.3">
      <c r="D6" s="5" t="s">
        <v>12</v>
      </c>
      <c r="E6" s="6">
        <v>0</v>
      </c>
      <c r="F6" s="6">
        <f>+E6+1</f>
        <v>1</v>
      </c>
      <c r="G6" s="6">
        <f t="shared" ref="G6:P6" si="0">+F6+1</f>
        <v>2</v>
      </c>
      <c r="H6" s="6">
        <f t="shared" si="0"/>
        <v>3</v>
      </c>
      <c r="I6" s="6">
        <f t="shared" si="0"/>
        <v>4</v>
      </c>
      <c r="J6" s="6">
        <f t="shared" si="0"/>
        <v>5</v>
      </c>
      <c r="K6" s="6">
        <f t="shared" si="0"/>
        <v>6</v>
      </c>
      <c r="L6" s="6">
        <f t="shared" si="0"/>
        <v>7</v>
      </c>
      <c r="M6" s="6">
        <f t="shared" si="0"/>
        <v>8</v>
      </c>
      <c r="N6" s="6">
        <f t="shared" si="0"/>
        <v>9</v>
      </c>
      <c r="O6" s="6">
        <f t="shared" si="0"/>
        <v>10</v>
      </c>
      <c r="P6" s="6">
        <f t="shared" si="0"/>
        <v>11</v>
      </c>
    </row>
    <row r="7" spans="4:16" x14ac:dyDescent="0.3">
      <c r="D7" s="5" t="s">
        <v>19</v>
      </c>
      <c r="E7" s="6">
        <v>0</v>
      </c>
      <c r="F7" s="6">
        <v>0</v>
      </c>
      <c r="G7" s="7">
        <v>7424.0250000000005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7">
        <f>-G7</f>
        <v>-7424.0250000000005</v>
      </c>
      <c r="O7" s="6">
        <v>0</v>
      </c>
      <c r="P7" s="6">
        <v>0</v>
      </c>
    </row>
    <row r="8" spans="4:16" ht="21" customHeight="1" x14ac:dyDescent="0.3">
      <c r="D8" s="8" t="s">
        <v>17</v>
      </c>
      <c r="E8" s="6">
        <f t="shared" ref="E8:P8" si="1">1/(1+$E$3)^E6</f>
        <v>1</v>
      </c>
      <c r="F8" s="9">
        <f t="shared" si="1"/>
        <v>0.99208894344699095</v>
      </c>
      <c r="G8" s="9">
        <f t="shared" si="1"/>
        <v>0.98424047170976681</v>
      </c>
      <c r="H8" s="9">
        <f t="shared" si="1"/>
        <v>0.97645408967631053</v>
      </c>
      <c r="I8" s="9">
        <f t="shared" si="1"/>
        <v>0.96872930615146424</v>
      </c>
      <c r="J8" s="9">
        <f t="shared" si="1"/>
        <v>0.96106563382594268</v>
      </c>
      <c r="K8" s="9">
        <f t="shared" si="1"/>
        <v>0.95346258924559224</v>
      </c>
      <c r="L8" s="9">
        <f t="shared" si="1"/>
        <v>0.94591969278089205</v>
      </c>
      <c r="M8" s="9">
        <f t="shared" si="1"/>
        <v>0.93843646859669727</v>
      </c>
      <c r="N8" s="9">
        <f t="shared" si="1"/>
        <v>0.93101244462222266</v>
      </c>
      <c r="O8" s="9">
        <f t="shared" si="1"/>
        <v>0.92364715252126095</v>
      </c>
      <c r="P8" s="9">
        <f t="shared" si="1"/>
        <v>0.91634012766263961</v>
      </c>
    </row>
    <row r="9" spans="4:16" ht="28.8" x14ac:dyDescent="0.3">
      <c r="D9" s="8" t="s">
        <v>20</v>
      </c>
      <c r="E9" s="6">
        <f>+E7*E8</f>
        <v>0</v>
      </c>
      <c r="F9" s="6">
        <f t="shared" ref="F9:P9" si="2">+F7*F8</f>
        <v>0</v>
      </c>
      <c r="G9" s="7">
        <f t="shared" si="2"/>
        <v>7307.0258679851022</v>
      </c>
      <c r="H9" s="6">
        <f t="shared" si="2"/>
        <v>0</v>
      </c>
      <c r="I9" s="6">
        <f t="shared" si="2"/>
        <v>0</v>
      </c>
      <c r="J9" s="6">
        <f t="shared" si="2"/>
        <v>0</v>
      </c>
      <c r="K9" s="6">
        <f t="shared" si="2"/>
        <v>0</v>
      </c>
      <c r="L9" s="6">
        <f t="shared" si="2"/>
        <v>0</v>
      </c>
      <c r="M9" s="6">
        <f t="shared" si="2"/>
        <v>0</v>
      </c>
      <c r="N9" s="7">
        <f t="shared" si="2"/>
        <v>-6911.859664186497</v>
      </c>
      <c r="O9" s="6">
        <f t="shared" si="2"/>
        <v>0</v>
      </c>
      <c r="P9" s="6">
        <f t="shared" si="2"/>
        <v>0</v>
      </c>
    </row>
    <row r="10" spans="4:16" x14ac:dyDescent="0.3">
      <c r="G10" s="1"/>
    </row>
    <row r="11" spans="4:16" x14ac:dyDescent="0.3">
      <c r="E11" s="3"/>
      <c r="F11" s="3"/>
    </row>
    <row r="12" spans="4:16" ht="30" customHeight="1" x14ac:dyDescent="0.3">
      <c r="D12" s="8" t="s">
        <v>21</v>
      </c>
      <c r="E12" s="12">
        <f>+ROUND(SUM(E9:P9),0)</f>
        <v>395</v>
      </c>
      <c r="F12" s="15" t="s">
        <v>18</v>
      </c>
      <c r="G12" s="16"/>
      <c r="H12" s="16"/>
      <c r="I12" s="16"/>
      <c r="J12" s="16"/>
      <c r="K12" s="16"/>
      <c r="L12" s="16"/>
      <c r="M12" s="16"/>
      <c r="N12" s="16"/>
      <c r="O12" s="16"/>
      <c r="P12" s="17"/>
    </row>
    <row r="13" spans="4:16" x14ac:dyDescent="0.3">
      <c r="D13" s="5" t="s">
        <v>16</v>
      </c>
      <c r="E13" s="13">
        <f>+G8-N8</f>
        <v>5.322802708754415E-2</v>
      </c>
      <c r="F13" s="15" t="s">
        <v>22</v>
      </c>
      <c r="G13" s="16"/>
      <c r="H13" s="16"/>
      <c r="I13" s="16"/>
      <c r="J13" s="16"/>
      <c r="K13" s="16"/>
      <c r="L13" s="16"/>
      <c r="M13" s="16"/>
      <c r="N13" s="16"/>
      <c r="O13" s="16"/>
      <c r="P13" s="17"/>
    </row>
  </sheetData>
  <mergeCells count="2">
    <mergeCell ref="F12:P12"/>
    <mergeCell ref="F13:P13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36762-7254-459A-92C4-439C90D8E034}">
  <dimension ref="D2:P13"/>
  <sheetViews>
    <sheetView showGridLines="0" workbookViewId="0">
      <selection activeCell="G7" sqref="G7"/>
    </sheetView>
  </sheetViews>
  <sheetFormatPr baseColWidth="10" defaultRowHeight="14.4" x14ac:dyDescent="0.3"/>
  <cols>
    <col min="2" max="2" width="12.21875" bestFit="1" customWidth="1"/>
    <col min="3" max="3" width="10.77734375" bestFit="1" customWidth="1"/>
    <col min="4" max="4" width="17.33203125" customWidth="1"/>
    <col min="5" max="13" width="7.6640625" customWidth="1"/>
    <col min="14" max="14" width="9.21875" customWidth="1"/>
    <col min="15" max="16" width="7.6640625" customWidth="1"/>
  </cols>
  <sheetData>
    <row r="2" spans="4:16" x14ac:dyDescent="0.3">
      <c r="D2" s="5" t="s">
        <v>15</v>
      </c>
      <c r="E2" s="10">
        <v>0.1</v>
      </c>
    </row>
    <row r="3" spans="4:16" x14ac:dyDescent="0.3">
      <c r="D3" s="5" t="s">
        <v>14</v>
      </c>
      <c r="E3" s="11">
        <f>+(1+E2)^(1/12)-1</f>
        <v>7.9741404289037643E-3</v>
      </c>
    </row>
    <row r="5" spans="4:16" x14ac:dyDescent="0.3">
      <c r="D5" s="2" t="s">
        <v>13</v>
      </c>
      <c r="E5" s="4" t="s">
        <v>0</v>
      </c>
      <c r="F5" s="4" t="s">
        <v>1</v>
      </c>
      <c r="G5" s="4" t="s">
        <v>2</v>
      </c>
      <c r="H5" s="4" t="s">
        <v>3</v>
      </c>
      <c r="I5" s="4" t="s">
        <v>4</v>
      </c>
      <c r="J5" s="4" t="s">
        <v>5</v>
      </c>
      <c r="K5" s="4" t="s">
        <v>6</v>
      </c>
      <c r="L5" s="4" t="s">
        <v>7</v>
      </c>
      <c r="M5" s="4" t="s">
        <v>8</v>
      </c>
      <c r="N5" s="4" t="s">
        <v>9</v>
      </c>
      <c r="O5" s="4" t="s">
        <v>10</v>
      </c>
      <c r="P5" s="4" t="s">
        <v>11</v>
      </c>
    </row>
    <row r="6" spans="4:16" x14ac:dyDescent="0.3">
      <c r="D6" s="5" t="s">
        <v>12</v>
      </c>
      <c r="E6" s="6">
        <v>0</v>
      </c>
      <c r="F6" s="6">
        <f>+E6+1</f>
        <v>1</v>
      </c>
      <c r="G6" s="6">
        <f t="shared" ref="G6:P6" si="0">+F6+1</f>
        <v>2</v>
      </c>
      <c r="H6" s="6">
        <f t="shared" si="0"/>
        <v>3</v>
      </c>
      <c r="I6" s="6">
        <f t="shared" si="0"/>
        <v>4</v>
      </c>
      <c r="J6" s="6">
        <f t="shared" si="0"/>
        <v>5</v>
      </c>
      <c r="K6" s="6">
        <f t="shared" si="0"/>
        <v>6</v>
      </c>
      <c r="L6" s="6">
        <f t="shared" si="0"/>
        <v>7</v>
      </c>
      <c r="M6" s="6">
        <f t="shared" si="0"/>
        <v>8</v>
      </c>
      <c r="N6" s="6">
        <f t="shared" si="0"/>
        <v>9</v>
      </c>
      <c r="O6" s="6">
        <f t="shared" si="0"/>
        <v>10</v>
      </c>
      <c r="P6" s="6">
        <f t="shared" si="0"/>
        <v>11</v>
      </c>
    </row>
    <row r="7" spans="4:16" x14ac:dyDescent="0.3">
      <c r="D7" s="5" t="s">
        <v>19</v>
      </c>
      <c r="E7" s="6">
        <v>0</v>
      </c>
      <c r="F7" s="6">
        <v>0</v>
      </c>
      <c r="G7" s="7">
        <v>4454.415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7">
        <f>-G7</f>
        <v>-4454.415</v>
      </c>
      <c r="O7" s="6">
        <v>0</v>
      </c>
      <c r="P7" s="6">
        <v>0</v>
      </c>
    </row>
    <row r="8" spans="4:16" ht="21" customHeight="1" x14ac:dyDescent="0.3">
      <c r="D8" s="8" t="s">
        <v>17</v>
      </c>
      <c r="E8" s="6">
        <f t="shared" ref="E8:P8" si="1">1/(1+$E$3)^E6</f>
        <v>1</v>
      </c>
      <c r="F8" s="9">
        <f t="shared" si="1"/>
        <v>0.99208894344699095</v>
      </c>
      <c r="G8" s="9">
        <f t="shared" si="1"/>
        <v>0.98424047170976681</v>
      </c>
      <c r="H8" s="9">
        <f t="shared" si="1"/>
        <v>0.97645408967631053</v>
      </c>
      <c r="I8" s="9">
        <f t="shared" si="1"/>
        <v>0.96872930615146424</v>
      </c>
      <c r="J8" s="9">
        <f t="shared" si="1"/>
        <v>0.96106563382594268</v>
      </c>
      <c r="K8" s="9">
        <f t="shared" si="1"/>
        <v>0.95346258924559224</v>
      </c>
      <c r="L8" s="9">
        <f t="shared" si="1"/>
        <v>0.94591969278089205</v>
      </c>
      <c r="M8" s="9">
        <f t="shared" si="1"/>
        <v>0.93843646859669727</v>
      </c>
      <c r="N8" s="9">
        <f t="shared" si="1"/>
        <v>0.93101244462222266</v>
      </c>
      <c r="O8" s="9">
        <f t="shared" si="1"/>
        <v>0.92364715252126095</v>
      </c>
      <c r="P8" s="9">
        <f t="shared" si="1"/>
        <v>0.91634012766263961</v>
      </c>
    </row>
    <row r="9" spans="4:16" ht="28.8" x14ac:dyDescent="0.3">
      <c r="D9" s="8" t="s">
        <v>20</v>
      </c>
      <c r="E9" s="6">
        <f>+E7*E8</f>
        <v>0</v>
      </c>
      <c r="F9" s="6">
        <f t="shared" ref="F9:P9" si="2">+F7*F8</f>
        <v>0</v>
      </c>
      <c r="G9" s="7">
        <f t="shared" si="2"/>
        <v>4384.215520791061</v>
      </c>
      <c r="H9" s="6">
        <f t="shared" si="2"/>
        <v>0</v>
      </c>
      <c r="I9" s="6">
        <f t="shared" si="2"/>
        <v>0</v>
      </c>
      <c r="J9" s="6">
        <f t="shared" si="2"/>
        <v>0</v>
      </c>
      <c r="K9" s="6">
        <f t="shared" si="2"/>
        <v>0</v>
      </c>
      <c r="L9" s="6">
        <f t="shared" si="2"/>
        <v>0</v>
      </c>
      <c r="M9" s="6">
        <f t="shared" si="2"/>
        <v>0</v>
      </c>
      <c r="N9" s="7">
        <f t="shared" si="2"/>
        <v>-4147.115798511898</v>
      </c>
      <c r="O9" s="6">
        <f t="shared" si="2"/>
        <v>0</v>
      </c>
      <c r="P9" s="6">
        <f t="shared" si="2"/>
        <v>0</v>
      </c>
    </row>
    <row r="10" spans="4:16" x14ac:dyDescent="0.3">
      <c r="G10" s="1"/>
    </row>
    <row r="11" spans="4:16" x14ac:dyDescent="0.3">
      <c r="E11" s="3"/>
      <c r="F11" s="3"/>
    </row>
    <row r="12" spans="4:16" ht="30" customHeight="1" x14ac:dyDescent="0.3">
      <c r="D12" s="8" t="s">
        <v>21</v>
      </c>
      <c r="E12" s="12">
        <f>+ROUND(SUM(E9:P9),0)</f>
        <v>237</v>
      </c>
      <c r="F12" s="15" t="s">
        <v>18</v>
      </c>
      <c r="G12" s="16"/>
      <c r="H12" s="16"/>
      <c r="I12" s="16"/>
      <c r="J12" s="16"/>
      <c r="K12" s="16"/>
      <c r="L12" s="16"/>
      <c r="M12" s="16"/>
      <c r="N12" s="16"/>
      <c r="O12" s="16"/>
      <c r="P12" s="17"/>
    </row>
    <row r="13" spans="4:16" x14ac:dyDescent="0.3">
      <c r="D13" s="5" t="s">
        <v>16</v>
      </c>
      <c r="E13" s="13">
        <f>+G8-N8</f>
        <v>5.322802708754415E-2</v>
      </c>
      <c r="F13" s="15" t="s">
        <v>22</v>
      </c>
      <c r="G13" s="16"/>
      <c r="H13" s="16"/>
      <c r="I13" s="16"/>
      <c r="J13" s="16"/>
      <c r="K13" s="16"/>
      <c r="L13" s="16"/>
      <c r="M13" s="16"/>
      <c r="N13" s="16"/>
      <c r="O13" s="16"/>
      <c r="P13" s="17"/>
    </row>
  </sheetData>
  <mergeCells count="2">
    <mergeCell ref="F12:P12"/>
    <mergeCell ref="F13:P1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581B4-F0A1-4085-9C9A-BBD317B2897A}">
  <dimension ref="D2:P13"/>
  <sheetViews>
    <sheetView showGridLines="0" workbookViewId="0">
      <selection activeCell="G7" sqref="G7"/>
    </sheetView>
  </sheetViews>
  <sheetFormatPr baseColWidth="10" defaultRowHeight="14.4" x14ac:dyDescent="0.3"/>
  <cols>
    <col min="2" max="2" width="12.21875" bestFit="1" customWidth="1"/>
    <col min="3" max="3" width="10.77734375" bestFit="1" customWidth="1"/>
    <col min="4" max="4" width="17.33203125" customWidth="1"/>
    <col min="5" max="13" width="7.6640625" customWidth="1"/>
    <col min="14" max="14" width="9.21875" customWidth="1"/>
    <col min="15" max="16" width="7.6640625" customWidth="1"/>
  </cols>
  <sheetData>
    <row r="2" spans="4:16" x14ac:dyDescent="0.3">
      <c r="D2" s="5" t="s">
        <v>15</v>
      </c>
      <c r="E2" s="10">
        <v>0.1</v>
      </c>
    </row>
    <row r="3" spans="4:16" x14ac:dyDescent="0.3">
      <c r="D3" s="5" t="s">
        <v>14</v>
      </c>
      <c r="E3" s="11">
        <f>+(1+E2)^(1/12)-1</f>
        <v>7.9741404289037643E-3</v>
      </c>
    </row>
    <row r="5" spans="4:16" x14ac:dyDescent="0.3">
      <c r="D5" s="2" t="s">
        <v>13</v>
      </c>
      <c r="E5" s="4" t="s">
        <v>0</v>
      </c>
      <c r="F5" s="4" t="s">
        <v>1</v>
      </c>
      <c r="G5" s="4" t="s">
        <v>2</v>
      </c>
      <c r="H5" s="4" t="s">
        <v>3</v>
      </c>
      <c r="I5" s="4" t="s">
        <v>4</v>
      </c>
      <c r="J5" s="4" t="s">
        <v>5</v>
      </c>
      <c r="K5" s="4" t="s">
        <v>6</v>
      </c>
      <c r="L5" s="4" t="s">
        <v>7</v>
      </c>
      <c r="M5" s="4" t="s">
        <v>8</v>
      </c>
      <c r="N5" s="4" t="s">
        <v>9</v>
      </c>
      <c r="O5" s="4" t="s">
        <v>10</v>
      </c>
      <c r="P5" s="4" t="s">
        <v>11</v>
      </c>
    </row>
    <row r="6" spans="4:16" x14ac:dyDescent="0.3">
      <c r="D6" s="5" t="s">
        <v>12</v>
      </c>
      <c r="E6" s="6">
        <v>0</v>
      </c>
      <c r="F6" s="6">
        <f>+E6+1</f>
        <v>1</v>
      </c>
      <c r="G6" s="6">
        <f t="shared" ref="G6:P6" si="0">+F6+1</f>
        <v>2</v>
      </c>
      <c r="H6" s="6">
        <f t="shared" si="0"/>
        <v>3</v>
      </c>
      <c r="I6" s="6">
        <f t="shared" si="0"/>
        <v>4</v>
      </c>
      <c r="J6" s="6">
        <f t="shared" si="0"/>
        <v>5</v>
      </c>
      <c r="K6" s="6">
        <f t="shared" si="0"/>
        <v>6</v>
      </c>
      <c r="L6" s="6">
        <f t="shared" si="0"/>
        <v>7</v>
      </c>
      <c r="M6" s="6">
        <f t="shared" si="0"/>
        <v>8</v>
      </c>
      <c r="N6" s="6">
        <f t="shared" si="0"/>
        <v>9</v>
      </c>
      <c r="O6" s="6">
        <f t="shared" si="0"/>
        <v>10</v>
      </c>
      <c r="P6" s="6">
        <f t="shared" si="0"/>
        <v>11</v>
      </c>
    </row>
    <row r="7" spans="4:16" x14ac:dyDescent="0.3">
      <c r="D7" s="5" t="s">
        <v>19</v>
      </c>
      <c r="E7" s="6">
        <v>0</v>
      </c>
      <c r="F7" s="6">
        <v>0</v>
      </c>
      <c r="G7" s="7">
        <v>4454.415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7">
        <f>-G7</f>
        <v>-4454.415</v>
      </c>
      <c r="O7" s="6">
        <v>0</v>
      </c>
      <c r="P7" s="6">
        <v>0</v>
      </c>
    </row>
    <row r="8" spans="4:16" ht="21" customHeight="1" x14ac:dyDescent="0.3">
      <c r="D8" s="8" t="s">
        <v>17</v>
      </c>
      <c r="E8" s="6">
        <f t="shared" ref="E8:P8" si="1">1/(1+$E$3)^E6</f>
        <v>1</v>
      </c>
      <c r="F8" s="9">
        <f t="shared" si="1"/>
        <v>0.99208894344699095</v>
      </c>
      <c r="G8" s="9">
        <f t="shared" si="1"/>
        <v>0.98424047170976681</v>
      </c>
      <c r="H8" s="9">
        <f t="shared" si="1"/>
        <v>0.97645408967631053</v>
      </c>
      <c r="I8" s="9">
        <f t="shared" si="1"/>
        <v>0.96872930615146424</v>
      </c>
      <c r="J8" s="9">
        <f t="shared" si="1"/>
        <v>0.96106563382594268</v>
      </c>
      <c r="K8" s="9">
        <f t="shared" si="1"/>
        <v>0.95346258924559224</v>
      </c>
      <c r="L8" s="9">
        <f t="shared" si="1"/>
        <v>0.94591969278089205</v>
      </c>
      <c r="M8" s="9">
        <f t="shared" si="1"/>
        <v>0.93843646859669727</v>
      </c>
      <c r="N8" s="9">
        <f t="shared" si="1"/>
        <v>0.93101244462222266</v>
      </c>
      <c r="O8" s="9">
        <f t="shared" si="1"/>
        <v>0.92364715252126095</v>
      </c>
      <c r="P8" s="9">
        <f t="shared" si="1"/>
        <v>0.91634012766263961</v>
      </c>
    </row>
    <row r="9" spans="4:16" ht="28.8" x14ac:dyDescent="0.3">
      <c r="D9" s="8" t="s">
        <v>20</v>
      </c>
      <c r="E9" s="6">
        <f>+E7*E8</f>
        <v>0</v>
      </c>
      <c r="F9" s="6">
        <f t="shared" ref="F9:P9" si="2">+F7*F8</f>
        <v>0</v>
      </c>
      <c r="G9" s="7">
        <f t="shared" si="2"/>
        <v>4384.215520791061</v>
      </c>
      <c r="H9" s="6">
        <f t="shared" si="2"/>
        <v>0</v>
      </c>
      <c r="I9" s="6">
        <f t="shared" si="2"/>
        <v>0</v>
      </c>
      <c r="J9" s="6">
        <f t="shared" si="2"/>
        <v>0</v>
      </c>
      <c r="K9" s="6">
        <f t="shared" si="2"/>
        <v>0</v>
      </c>
      <c r="L9" s="6">
        <f t="shared" si="2"/>
        <v>0</v>
      </c>
      <c r="M9" s="6">
        <f t="shared" si="2"/>
        <v>0</v>
      </c>
      <c r="N9" s="7">
        <f t="shared" si="2"/>
        <v>-4147.115798511898</v>
      </c>
      <c r="O9" s="6">
        <f t="shared" si="2"/>
        <v>0</v>
      </c>
      <c r="P9" s="6">
        <f t="shared" si="2"/>
        <v>0</v>
      </c>
    </row>
    <row r="10" spans="4:16" x14ac:dyDescent="0.3">
      <c r="G10" s="1"/>
    </row>
    <row r="11" spans="4:16" x14ac:dyDescent="0.3">
      <c r="E11" s="3"/>
      <c r="F11" s="3"/>
    </row>
    <row r="12" spans="4:16" ht="30" customHeight="1" x14ac:dyDescent="0.3">
      <c r="D12" s="8" t="s">
        <v>21</v>
      </c>
      <c r="E12" s="12">
        <f>+ROUND(SUM(E9:P9),0)</f>
        <v>237</v>
      </c>
      <c r="F12" s="15" t="s">
        <v>18</v>
      </c>
      <c r="G12" s="16"/>
      <c r="H12" s="16"/>
      <c r="I12" s="16"/>
      <c r="J12" s="16"/>
      <c r="K12" s="16"/>
      <c r="L12" s="16"/>
      <c r="M12" s="16"/>
      <c r="N12" s="16"/>
      <c r="O12" s="16"/>
      <c r="P12" s="17"/>
    </row>
    <row r="13" spans="4:16" x14ac:dyDescent="0.3">
      <c r="D13" s="5" t="s">
        <v>16</v>
      </c>
      <c r="E13" s="13">
        <f>+G8-N8</f>
        <v>5.322802708754415E-2</v>
      </c>
      <c r="F13" s="15" t="s">
        <v>22</v>
      </c>
      <c r="G13" s="16"/>
      <c r="H13" s="16"/>
      <c r="I13" s="16"/>
      <c r="J13" s="16"/>
      <c r="K13" s="16"/>
      <c r="L13" s="16"/>
      <c r="M13" s="16"/>
      <c r="N13" s="16"/>
      <c r="O13" s="16"/>
      <c r="P13" s="17"/>
    </row>
  </sheetData>
  <mergeCells count="2">
    <mergeCell ref="F12:P12"/>
    <mergeCell ref="F13:P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Costo Capital TG 150 MW</vt:lpstr>
      <vt:lpstr>Costo Capital TG 120 MW</vt:lpstr>
      <vt:lpstr>Costo Capital TG 70 MW</vt:lpstr>
      <vt:lpstr>Costo Capital TG 15 MW</vt:lpstr>
      <vt:lpstr>Costo Capital TG 3 MW</vt:lpstr>
      <vt:lpstr>Costo Capital GMG 3 MW</vt:lpstr>
      <vt:lpstr>Costo Capital GMG 1,8 MW</vt:lpstr>
      <vt:lpstr>Costo Capital GMG 1 MW</vt:lpstr>
      <vt:lpstr>Costo Capital GMG  0,9 MW</vt:lpstr>
      <vt:lpstr>Costo Capital GMG 0,8 MW</vt:lpstr>
      <vt:lpstr>Costo Capital GMG 0,40 MW</vt:lpstr>
      <vt:lpstr>Costo Capital GMG 0,3 MW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</dc:creator>
  <cp:lastModifiedBy>Hernan Aguero Vega</cp:lastModifiedBy>
  <dcterms:created xsi:type="dcterms:W3CDTF">2021-05-17T22:14:18Z</dcterms:created>
  <dcterms:modified xsi:type="dcterms:W3CDTF">2025-03-31T20:17:38Z</dcterms:modified>
</cp:coreProperties>
</file>